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44fcc459c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2454bfeab6e4d89"/>
    <x:sheet xmlns:r="http://schemas.openxmlformats.org/officeDocument/2006/relationships" name="Products" sheetId="2" r:id="R616b0c9e99324fa9"/>
    <x:sheet xmlns:r="http://schemas.openxmlformats.org/officeDocument/2006/relationships" name="Stocktake" sheetId="3" r:id="R1cdbbba94a394c27"/>
    <x:sheet xmlns:r="http://schemas.openxmlformats.org/officeDocument/2006/relationships" name="Ordering" sheetId="4" r:id="R7b5d53a68ce64cc4"/>
    <x:sheet xmlns:r="http://schemas.openxmlformats.org/officeDocument/2006/relationships" name="Summary" sheetId="5" r:id="R5710bfee414543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£#,##0.00"/>
    <x:numFmt numFmtId="201" formatCode="0.00"/>
  </x:numFmts>
  <x:fonts count="5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11827"/>
      <x:name val="Carlito"/>
    </x:font>
    <x:font>
      <x:b/>
      <x:sz val="11"/>
      <x:color rgb="FFFFFFFF"/>
      <x:name val="Carlito"/>
    </x:font>
    <x:font>
      <x:b/>
      <x:sz val="11"/>
      <x:color rgb="FF11182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CCFBF1"/>
      </x:patternFill>
    </x:fill>
    <x:fill>
      <x:patternFill patternType="solid">
        <x:fgColor rgb="FFFEF3C7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3" borderId="0" xfId="0" applyNumberFormat="1" applyFont="1" applyFill="1" applyBorder="1"/>
    <x:xf numFmtId="201" fontId="0" fillId="0" borderId="0" xfId="0" applyNumberFormat="1" applyFont="1" applyFill="1" applyBorder="1"/>
    <x:xf numFmtId="201" fontId="0" fillId="3" borderId="1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FEE2E2"/>
        </x:patternFill>
      </x:fill>
    </x:dxf>
    <x:dxf>
      <x:font>
        <x:b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89518bd134615" /><Relationship Type="http://schemas.openxmlformats.org/officeDocument/2006/relationships/theme" Target="/xl/theme/theme1.xml" Id="R569218f5fe054a4a" /><Relationship Type="http://schemas.openxmlformats.org/officeDocument/2006/relationships/sharedStrings" Target="/xl/sharedStrings.xml" Id="Ra92eca1e971e4437" /><Relationship Type="http://schemas.openxmlformats.org/officeDocument/2006/relationships/worksheet" Target="/xl/worksheets/sheet1.xml" Id="R02454bfeab6e4d89" /><Relationship Type="http://schemas.openxmlformats.org/officeDocument/2006/relationships/worksheet" Target="/xl/worksheets/sheet2.xml" Id="R616b0c9e99324fa9" /><Relationship Type="http://schemas.openxmlformats.org/officeDocument/2006/relationships/worksheet" Target="/xl/worksheets/sheet3.xml" Id="R1cdbbba94a394c27" /><Relationship Type="http://schemas.openxmlformats.org/officeDocument/2006/relationships/worksheet" Target="/xl/worksheets/sheet4.xml" Id="R7b5d53a68ce64cc4" /><Relationship Type="http://schemas.openxmlformats.org/officeDocument/2006/relationships/worksheet" Target="/xl/worksheets/sheet5.xml" Id="R5710bfee414543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70" hidden="0" customWidth="1"/>
  </x:cols>
  <x:sheetData>
    <x:row r="1" ht="32" customHeight="1">
      <x:c r="A1" s="3" t="str">
        <x:v>BarSync — Free Bar Inventory Workbook</x:v>
      </x:c>
    </x:row>
    <x:row r="2" ht="32" customHeight="1">
      <x:c r="A2" s="8" t="str">
        <x:v>UK-friendly weekly bar stocktake, ordering and basic variance workbook.</x:v>
      </x:c>
    </x:row>
    <x:row r="5">
      <x:c r="A5" s="13" t="str">
        <x:v>Step</x:v>
      </x:c>
      <x:c r="B5" s="13" t="str">
        <x:v>Action</x:v>
      </x:c>
      <x:c r="C5" s="13" t="str">
        <x:v>What to do</x:v>
      </x:c>
    </x:row>
    <x:row r="6">
      <x:c r="A6" t="str">
        <x:v>1</x:v>
      </x:c>
      <x:c r="B6" t="str">
        <x:v>Set up products</x:v>
      </x:c>
      <x:c r="C6" t="str">
        <x:v>Use Products. Enter each item once with category, size, cost, par and storage location.</x:v>
      </x:c>
    </x:row>
    <x:row r="7">
      <x:c r="A7" t="str">
        <x:v>2</x:v>
      </x:c>
      <x:c r="B7" t="str">
        <x:v>Count consistently</x:v>
      </x:c>
      <x:c r="C7" t="str">
        <x:v>Use Stocktake. Enter opening, deliveries and closing in full-unit equivalents; e.g. 3.5 bottles.</x:v>
      </x:c>
    </x:row>
    <x:row r="8">
      <x:c r="A8" t="str">
        <x:v>3</x:v>
      </x:c>
      <x:c r="B8" t="str">
        <x:v>Review usage</x:v>
      </x:c>
      <x:c r="C8" t="str">
        <x:v>Actual usage calculates as Opening + Deliveries − Closing.</x:v>
      </x:c>
    </x:row>
    <x:row r="9">
      <x:c r="A9" t="str">
        <x:v>4</x:v>
      </x:c>
      <x:c r="B9" t="str">
        <x:v>Add expected usage</x:v>
      </x:c>
      <x:c r="C9" t="str">
        <x:v>If POS/recipe data is available, enter expected usage to calculate variance.</x:v>
      </x:c>
    </x:row>
    <x:row r="10">
      <x:c r="A10" t="str">
        <x:v>5</x:v>
      </x:c>
      <x:c r="B10" t="str">
        <x:v>Check ordering</x:v>
      </x:c>
      <x:c r="C10" t="str">
        <x:v>Ordering compares closing stock with par and suggests quantities.</x:v>
      </x:c>
    </x:row>
    <x:row r="11">
      <x:c r="A11" t="str">
        <x:v>6</x:v>
      </x:c>
      <x:c r="B11" t="str">
        <x:v>Review summary</x:v>
      </x:c>
      <x:c r="C11" t="str">
        <x:v>Summary shows stock value, usage, variance and below-par items.</x:v>
      </x:c>
    </x:row>
    <x:row r="13">
      <x:c r="A13" s="18" t="str">
        <x:v>Keep one master copy and archive each completed stocktake. Spreadsheet accuracy depends on consistent physical counting and data entry.</x:v>
      </x:c>
    </x:row>
    <x:row r="15">
      <x:c r="A15" s="23" t="str">
        <x:v>When manual spreadsheets become too time-consuming, BarSync can digitise stocktakes, part-bottle counting, par levels and inventory control.</x:v>
      </x:c>
    </x:row>
  </x:sheetData>
  <x:mergeCells>
    <x:mergeCell ref="A1:H1"/>
    <x:mergeCell ref="A2:H2"/>
    <x:mergeCell ref="A13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8" hidden="0" customWidth="1"/>
    <x:col min="4" max="4" width="15" hidden="0" customWidth="1"/>
    <x:col min="5" max="5" width="12" hidden="0" customWidth="1"/>
    <x:col min="6" max="6" width="18" hidden="0" customWidth="1"/>
    <x:col min="7" max="7" width="14" hidden="0" customWidth="1"/>
    <x:col min="8" max="8" width="12" hidden="0" customWidth="1"/>
    <x:col min="9" max="9" width="14" hidden="0" customWidth="1"/>
    <x:col min="10" max="10" width="20" hidden="0" customWidth="1"/>
  </x:cols>
  <x:sheetData>
    <x:row r="1" ht="32" customHeight="1">
      <x:c r="A1" s="3" t="str">
        <x:v>Products</x:v>
      </x:c>
    </x:row>
    <x:row r="2" ht="32" customHeight="1">
      <x:c r="A2" s="8" t="str">
        <x:v>Overwrite the sample rows with your own stock list.</x:v>
      </x:c>
    </x:row>
    <x:row r="4">
      <x:c r="A4" s="13" t="str">
        <x:v>Product ID</x:v>
      </x:c>
      <x:c r="B4" s="13" t="str">
        <x:v>Category</x:v>
      </x:c>
      <x:c r="C4" s="13" t="str">
        <x:v>Product</x:v>
      </x:c>
      <x:c r="D4" s="13" t="str">
        <x:v>Unit Size</x:v>
      </x:c>
      <x:c r="E4" s="13" t="str">
        <x:v>Unit</x:v>
      </x:c>
      <x:c r="F4" s="13" t="str">
        <x:v>Supplier</x:v>
      </x:c>
      <x:c r="G4" s="13" t="str">
        <x:v>Unit Cost (£)</x:v>
      </x:c>
      <x:c r="H4" s="13" t="str">
        <x:v>Par Level</x:v>
      </x:c>
      <x:c r="I4" s="13" t="str">
        <x:v>Reorder Point</x:v>
      </x:c>
      <x:c r="J4" s="13" t="str">
        <x:v>Storage Location</x:v>
      </x:c>
    </x:row>
    <x:row r="5">
      <x:c r="A5" t="str">
        <x:v>SP001</x:v>
      </x:c>
      <x:c r="B5" t="str">
        <x:v>Spirits</x:v>
      </x:c>
      <x:c r="C5" t="str">
        <x:v>House Vodka</x:v>
      </x:c>
      <x:c r="D5" t="str">
        <x:v>700 ml</x:v>
      </x:c>
      <x:c r="E5" t="str">
        <x:v>Bottle</x:v>
      </x:c>
      <x:c r="F5" t="str">
        <x:v>Supplier A</x:v>
      </x:c>
      <x:c r="G5" s="26" t="n">
        <x:v>18.5</x:v>
      </x:c>
      <x:c r="H5" t="n">
        <x:v>8</x:v>
      </x:c>
      <x:c r="I5" t="n">
        <x:v>4</x:v>
      </x:c>
      <x:c r="J5" t="str">
        <x:v>Back Bar</x:v>
      </x:c>
    </x:row>
    <x:row r="6">
      <x:c r="A6" t="str">
        <x:v>SP002</x:v>
      </x:c>
      <x:c r="B6" t="str">
        <x:v>Spirits</x:v>
      </x:c>
      <x:c r="C6" t="str">
        <x:v>London Dry Gin</x:v>
      </x:c>
      <x:c r="D6" t="str">
        <x:v>700 ml</x:v>
      </x:c>
      <x:c r="E6" t="str">
        <x:v>Bottle</x:v>
      </x:c>
      <x:c r="F6" t="str">
        <x:v>Supplier A</x:v>
      </x:c>
      <x:c r="G6" s="26" t="n">
        <x:v>21</x:v>
      </x:c>
      <x:c r="H6" t="n">
        <x:v>6</x:v>
      </x:c>
      <x:c r="I6" t="n">
        <x:v>3</x:v>
      </x:c>
      <x:c r="J6" t="str">
        <x:v>Back Bar</x:v>
      </x:c>
    </x:row>
    <x:row r="7">
      <x:c r="A7" t="str">
        <x:v>SP003</x:v>
      </x:c>
      <x:c r="B7" t="str">
        <x:v>Spirits</x:v>
      </x:c>
      <x:c r="C7" t="str">
        <x:v>Blanco Tequila</x:v>
      </x:c>
      <x:c r="D7" t="str">
        <x:v>700 ml</x:v>
      </x:c>
      <x:c r="E7" t="str">
        <x:v>Bottle</x:v>
      </x:c>
      <x:c r="F7" t="str">
        <x:v>Supplier B</x:v>
      </x:c>
      <x:c r="G7" s="26" t="n">
        <x:v>28</x:v>
      </x:c>
      <x:c r="H7" t="n">
        <x:v>6</x:v>
      </x:c>
      <x:c r="I7" t="n">
        <x:v>3</x:v>
      </x:c>
      <x:c r="J7" t="str">
        <x:v>Back Bar</x:v>
      </x:c>
    </x:row>
    <x:row r="8">
      <x:c r="A8" t="str">
        <x:v>WI001</x:v>
      </x:c>
      <x:c r="B8" t="str">
        <x:v>Wine</x:v>
      </x:c>
      <x:c r="C8" t="str">
        <x:v>House White Wine</x:v>
      </x:c>
      <x:c r="D8" t="str">
        <x:v>750 ml</x:v>
      </x:c>
      <x:c r="E8" t="str">
        <x:v>Bottle</x:v>
      </x:c>
      <x:c r="F8" t="str">
        <x:v>Supplier C</x:v>
      </x:c>
      <x:c r="G8" s="26" t="n">
        <x:v>7.8</x:v>
      </x:c>
      <x:c r="H8" t="n">
        <x:v>12</x:v>
      </x:c>
      <x:c r="I8" t="n">
        <x:v>6</x:v>
      </x:c>
      <x:c r="J8" t="str">
        <x:v>Cellar</x:v>
      </x:c>
    </x:row>
    <x:row r="9">
      <x:c r="A9" t="str">
        <x:v>BE001</x:v>
      </x:c>
      <x:c r="B9" t="str">
        <x:v>Beer</x:v>
      </x:c>
      <x:c r="C9" t="str">
        <x:v>Premium Lager</x:v>
      </x:c>
      <x:c r="D9" t="str">
        <x:v>330 ml x 24</x:v>
      </x:c>
      <x:c r="E9" t="str">
        <x:v>Case</x:v>
      </x:c>
      <x:c r="F9" t="str">
        <x:v>Supplier D</x:v>
      </x:c>
      <x:c r="G9" s="26" t="n">
        <x:v>24</x:v>
      </x:c>
      <x:c r="H9" t="n">
        <x:v>8</x:v>
      </x:c>
      <x:c r="I9" t="n">
        <x:v>4</x:v>
      </x:c>
      <x:c r="J9" t="str">
        <x:v>Cold Store</x:v>
      </x:c>
    </x:row>
    <x:row r="10">
      <x:c r="A10" t="str">
        <x:v>MI001</x:v>
      </x:c>
      <x:c r="B10" t="str">
        <x:v>Mixers</x:v>
      </x:c>
      <x:c r="C10" t="str">
        <x:v>Tonic Water</x:v>
      </x:c>
      <x:c r="D10" t="str">
        <x:v>200 ml x 24</x:v>
      </x:c>
      <x:c r="E10" t="str">
        <x:v>Case</x:v>
      </x:c>
      <x:c r="F10" t="str">
        <x:v>Supplier D</x:v>
      </x:c>
      <x:c r="G10" s="26" t="n">
        <x:v>14.5</x:v>
      </x:c>
      <x:c r="H10" t="n">
        <x:v>5</x:v>
      </x:c>
      <x:c r="I10" t="n">
        <x:v>2</x:v>
      </x:c>
      <x:c r="J10" t="str">
        <x:v>Dry Store</x:v>
      </x:c>
    </x:row>
    <x:row r="11">
      <x:c r="G11" s="26"/>
    </x:row>
    <x:row r="12">
      <x:c r="G12" s="26"/>
    </x:row>
    <x:row r="13">
      <x:c r="G13" s="26"/>
    </x:row>
    <x:row r="14">
      <x:c r="G14" s="26"/>
    </x:row>
    <x:row r="15">
      <x:c r="G15" s="26"/>
    </x:row>
    <x:row r="16">
      <x:c r="G16" s="26"/>
    </x:row>
    <x:row r="17">
      <x:c r="G17" s="26"/>
    </x:row>
    <x:row r="18">
      <x:c r="G18" s="26"/>
    </x:row>
    <x:row r="19">
      <x:c r="G19" s="26"/>
    </x:row>
    <x:row r="20">
      <x:c r="G20" s="26"/>
    </x:row>
    <x:row r="21">
      <x:c r="G21" s="26"/>
    </x:row>
    <x:row r="22">
      <x:c r="G22" s="26"/>
    </x:row>
    <x:row r="23">
      <x:c r="G23" s="26"/>
    </x:row>
    <x:row r="24">
      <x:c r="G24" s="26"/>
    </x:row>
    <x:row r="25">
      <x:c r="G25" s="26"/>
    </x:row>
    <x:row r="26">
      <x:c r="G26" s="26"/>
    </x:row>
    <x:row r="27">
      <x:c r="G27" s="26"/>
    </x:row>
    <x:row r="28">
      <x:c r="G28" s="26"/>
    </x:row>
    <x:row r="29">
      <x:c r="G29" s="26"/>
    </x:row>
    <x:row r="30">
      <x:c r="G30" s="26"/>
    </x:row>
    <x:row r="31">
      <x:c r="G31" s="26"/>
    </x:row>
    <x:row r="32">
      <x:c r="G32" s="26"/>
    </x:row>
    <x:row r="33">
      <x:c r="G33" s="26"/>
    </x:row>
    <x:row r="34">
      <x:c r="G34" s="26"/>
    </x:row>
    <x:row r="35">
      <x:c r="G35" s="26"/>
    </x:row>
    <x:row r="36">
      <x:c r="G36" s="26"/>
    </x:row>
    <x:row r="37">
      <x:c r="G37" s="26"/>
    </x:row>
    <x:row r="38">
      <x:c r="G38" s="26"/>
    </x:row>
    <x:row r="39">
      <x:c r="G39" s="26"/>
    </x:row>
    <x:row r="40">
      <x:c r="G40" s="26"/>
    </x:row>
    <x:row r="41">
      <x:c r="G41" s="26"/>
    </x:row>
    <x:row r="42">
      <x:c r="G42" s="26"/>
    </x:row>
    <x:row r="43">
      <x:c r="G43" s="26"/>
    </x:row>
    <x:row r="44">
      <x:c r="G44" s="26"/>
    </x:row>
    <x:row r="45">
      <x:c r="G45" s="26"/>
    </x:row>
    <x:row r="46">
      <x:c r="G46" s="26"/>
    </x:row>
    <x:row r="47">
      <x:c r="G47" s="26"/>
    </x:row>
    <x:row r="48">
      <x:c r="G48" s="26"/>
    </x:row>
    <x:row r="49">
      <x:c r="G49" s="26"/>
    </x:row>
    <x:row r="50">
      <x:c r="G50" s="26"/>
    </x:row>
    <x:row r="51">
      <x:c r="G51" s="26"/>
    </x:row>
    <x:row r="52">
      <x:c r="G52" s="26"/>
    </x:row>
    <x:row r="53">
      <x:c r="G53" s="26"/>
    </x:row>
    <x:row r="54">
      <x:c r="G54" s="26"/>
    </x:row>
    <x:row r="55">
      <x:c r="G55" s="26"/>
    </x:row>
    <x:row r="56">
      <x:c r="G56" s="26"/>
    </x:row>
    <x:row r="57">
      <x:c r="G57" s="26"/>
    </x:row>
    <x:row r="58">
      <x:c r="G58" s="26"/>
    </x:row>
    <x:row r="59">
      <x:c r="G59" s="26"/>
    </x:row>
    <x:row r="60">
      <x:c r="G60" s="26"/>
    </x:row>
    <x:row r="61">
      <x:c r="G61" s="26"/>
    </x:row>
    <x:row r="62">
      <x:c r="G62" s="26"/>
    </x:row>
    <x:row r="63">
      <x:c r="G63" s="26"/>
    </x:row>
    <x:row r="64">
      <x:c r="G64" s="26"/>
    </x:row>
    <x:row r="65">
      <x:c r="G65" s="26"/>
    </x:row>
    <x:row r="66">
      <x:c r="G66" s="26"/>
    </x:row>
    <x:row r="67">
      <x:c r="G67" s="26"/>
    </x:row>
    <x:row r="68">
      <x:c r="G68" s="26"/>
    </x:row>
    <x:row r="69">
      <x:c r="G69" s="26"/>
    </x:row>
    <x:row r="70">
      <x:c r="G70" s="26"/>
    </x:row>
    <x:row r="71">
      <x:c r="G71" s="26"/>
    </x:row>
    <x:row r="72">
      <x:c r="G72" s="26"/>
    </x:row>
    <x:row r="73">
      <x:c r="G73" s="26"/>
    </x:row>
    <x:row r="74">
      <x:c r="G74" s="26"/>
    </x:row>
    <x:row r="75">
      <x:c r="G75" s="26"/>
    </x:row>
    <x:row r="76">
      <x:c r="G76" s="26"/>
    </x:row>
    <x:row r="77">
      <x:c r="G77" s="26"/>
    </x:row>
    <x:row r="78">
      <x:c r="G78" s="26"/>
    </x:row>
    <x:row r="79">
      <x:c r="G79" s="26"/>
    </x:row>
    <x:row r="80">
      <x:c r="G80" s="26"/>
    </x:row>
    <x:row r="81">
      <x:c r="G81" s="26"/>
    </x:row>
    <x:row r="82">
      <x:c r="G82" s="26"/>
    </x:row>
    <x:row r="83">
      <x:c r="G83" s="26"/>
    </x:row>
    <x:row r="84">
      <x:c r="G84" s="26"/>
    </x:row>
    <x:row r="85">
      <x:c r="G85" s="26"/>
    </x:row>
    <x:row r="86">
      <x:c r="G86" s="26"/>
    </x:row>
    <x:row r="87">
      <x:c r="G87" s="26"/>
    </x:row>
    <x:row r="88">
      <x:c r="G88" s="26"/>
    </x:row>
    <x:row r="89">
      <x:c r="G89" s="26"/>
    </x:row>
    <x:row r="90">
      <x:c r="G90" s="26"/>
    </x:row>
    <x:row r="91">
      <x:c r="G91" s="26"/>
    </x:row>
    <x:row r="92">
      <x:c r="G92" s="26"/>
    </x:row>
    <x:row r="93">
      <x:c r="G93" s="26"/>
    </x:row>
    <x:row r="94">
      <x:c r="G94" s="26"/>
    </x:row>
    <x:row r="95">
      <x:c r="G95" s="26"/>
    </x:row>
    <x:row r="96">
      <x:c r="G96" s="26"/>
    </x:row>
    <x:row r="97">
      <x:c r="G97" s="26"/>
    </x:row>
    <x:row r="98">
      <x:c r="G98" s="26"/>
    </x:row>
    <x:row r="99">
      <x:c r="G99" s="26"/>
    </x:row>
    <x:row r="100">
      <x:c r="G100" s="26"/>
    </x:row>
    <x:row r="101">
      <x:c r="G101" s="26"/>
    </x:row>
    <x:row r="102">
      <x:c r="G102" s="26"/>
    </x:row>
    <x:row r="103">
      <x:c r="G103" s="26"/>
    </x:row>
    <x:row r="104">
      <x:c r="G104" s="26"/>
    </x:row>
    <x:row r="105">
      <x:c r="G105" s="26"/>
    </x:row>
    <x:row r="106">
      <x:c r="G106" s="26"/>
    </x:row>
    <x:row r="107">
      <x:c r="G107" s="26"/>
    </x:row>
    <x:row r="108">
      <x:c r="G108" s="26"/>
    </x:row>
    <x:row r="109">
      <x:c r="G109" s="26"/>
    </x:row>
    <x:row r="110">
      <x:c r="G110" s="26"/>
    </x:row>
    <x:row r="111">
      <x:c r="G111" s="26"/>
    </x:row>
    <x:row r="112">
      <x:c r="G112" s="26"/>
    </x:row>
    <x:row r="113">
      <x:c r="G113" s="26"/>
    </x:row>
    <x:row r="114">
      <x:c r="G114" s="26"/>
    </x:row>
    <x:row r="115">
      <x:c r="G115" s="26"/>
    </x:row>
    <x:row r="116">
      <x:c r="G116" s="26"/>
    </x:row>
    <x:row r="117">
      <x:c r="G117" s="26"/>
    </x:row>
    <x:row r="118">
      <x:c r="G118" s="26"/>
    </x:row>
    <x:row r="119">
      <x:c r="G119" s="26"/>
    </x:row>
    <x:row r="120">
      <x:c r="G120" s="26"/>
    </x:row>
    <x:row r="121">
      <x:c r="G121" s="26"/>
    </x:row>
    <x:row r="122">
      <x:c r="G122" s="26"/>
    </x:row>
    <x:row r="123">
      <x:c r="G123" s="26"/>
    </x:row>
    <x:row r="124">
      <x:c r="G124" s="26"/>
    </x:row>
    <x:row r="125">
      <x:c r="G125" s="26"/>
    </x:row>
    <x:row r="126">
      <x:c r="G126" s="26"/>
    </x:row>
    <x:row r="127">
      <x:c r="G127" s="26"/>
    </x:row>
    <x:row r="128">
      <x:c r="G128" s="26"/>
    </x:row>
    <x:row r="129">
      <x:c r="G129" s="26"/>
    </x:row>
    <x:row r="130">
      <x:c r="G130" s="26"/>
    </x:row>
    <x:row r="131">
      <x:c r="G131" s="26"/>
    </x:row>
    <x:row r="132">
      <x:c r="G132" s="26"/>
    </x:row>
    <x:row r="133">
      <x:c r="G133" s="26"/>
    </x:row>
    <x:row r="134">
      <x:c r="G134" s="26"/>
    </x:row>
    <x:row r="135">
      <x:c r="G135" s="26"/>
    </x:row>
    <x:row r="136">
      <x:c r="G136" s="26"/>
    </x:row>
    <x:row r="137">
      <x:c r="G137" s="26"/>
    </x:row>
    <x:row r="138">
      <x:c r="G138" s="26"/>
    </x:row>
    <x:row r="139">
      <x:c r="G139" s="26"/>
    </x:row>
    <x:row r="140">
      <x:c r="G140" s="26"/>
    </x:row>
    <x:row r="141">
      <x:c r="G141" s="26"/>
    </x:row>
    <x:row r="142">
      <x:c r="G142" s="26"/>
    </x:row>
    <x:row r="143">
      <x:c r="G143" s="26"/>
    </x:row>
    <x:row r="144">
      <x:c r="G144" s="26"/>
    </x:row>
    <x:row r="145">
      <x:c r="G145" s="26"/>
    </x:row>
    <x:row r="146">
      <x:c r="G146" s="26"/>
    </x:row>
    <x:row r="147">
      <x:c r="G147" s="26"/>
    </x:row>
    <x:row r="148">
      <x:c r="G148" s="26"/>
    </x:row>
    <x:row r="149">
      <x:c r="G149" s="26"/>
    </x:row>
    <x:row r="150">
      <x:c r="G150" s="26"/>
    </x:row>
    <x:row r="151">
      <x:c r="G151" s="26"/>
    </x:row>
    <x:row r="152">
      <x:c r="G152" s="26"/>
    </x:row>
    <x:row r="153">
      <x:c r="G153" s="26"/>
    </x:row>
    <x:row r="154">
      <x:c r="G154" s="26"/>
    </x:row>
    <x:row r="155">
      <x:c r="G155" s="26"/>
    </x:row>
    <x:row r="156">
      <x:c r="G156" s="26"/>
    </x:row>
    <x:row r="157">
      <x:c r="G157" s="26"/>
    </x:row>
    <x:row r="158">
      <x:c r="G158" s="26"/>
    </x:row>
    <x:row r="159">
      <x:c r="G159" s="26"/>
    </x:row>
    <x:row r="160">
      <x:c r="G160" s="26"/>
    </x:row>
    <x:row r="161">
      <x:c r="G161" s="26"/>
    </x:row>
    <x:row r="162">
      <x:c r="G162" s="26"/>
    </x:row>
    <x:row r="163">
      <x:c r="G163" s="26"/>
    </x:row>
    <x:row r="164">
      <x:c r="G164" s="26"/>
    </x:row>
    <x:row r="165">
      <x:c r="G165" s="26"/>
    </x:row>
    <x:row r="166">
      <x:c r="G166" s="26"/>
    </x:row>
    <x:row r="167">
      <x:c r="G167" s="26"/>
    </x:row>
    <x:row r="168">
      <x:c r="G168" s="26"/>
    </x:row>
    <x:row r="169">
      <x:c r="G169" s="26"/>
    </x:row>
    <x:row r="170">
      <x:c r="G170" s="26"/>
    </x:row>
    <x:row r="171">
      <x:c r="G171" s="26"/>
    </x:row>
    <x:row r="172">
      <x:c r="G172" s="26"/>
    </x:row>
    <x:row r="173">
      <x:c r="G173" s="26"/>
    </x:row>
    <x:row r="174">
      <x:c r="G174" s="26"/>
    </x:row>
    <x:row r="175">
      <x:c r="G175" s="26"/>
    </x:row>
    <x:row r="176">
      <x:c r="G176" s="26"/>
    </x:row>
    <x:row r="177">
      <x:c r="G177" s="26"/>
    </x:row>
    <x:row r="178">
      <x:c r="G178" s="26"/>
    </x:row>
    <x:row r="179">
      <x:c r="G179" s="26"/>
    </x:row>
    <x:row r="180">
      <x:c r="G180" s="26"/>
    </x:row>
    <x:row r="181">
      <x:c r="G181" s="26"/>
    </x:row>
    <x:row r="182">
      <x:c r="G182" s="26"/>
    </x:row>
    <x:row r="183">
      <x:c r="G183" s="26"/>
    </x:row>
    <x:row r="184">
      <x:c r="G184" s="26"/>
    </x:row>
    <x:row r="185">
      <x:c r="G185" s="26"/>
    </x:row>
    <x:row r="186">
      <x:c r="G186" s="26"/>
    </x:row>
    <x:row r="187">
      <x:c r="G187" s="26"/>
    </x:row>
    <x:row r="188">
      <x:c r="G188" s="26"/>
    </x:row>
    <x:row r="189">
      <x:c r="G189" s="26"/>
    </x:row>
    <x:row r="190">
      <x:c r="G190" s="26"/>
    </x:row>
    <x:row r="191">
      <x:c r="G191" s="26"/>
    </x:row>
    <x:row r="192">
      <x:c r="G192" s="26"/>
    </x:row>
    <x:row r="193">
      <x:c r="G193" s="26"/>
    </x:row>
    <x:row r="194">
      <x:c r="G194" s="26"/>
    </x:row>
    <x:row r="195">
      <x:c r="G195" s="26"/>
    </x:row>
    <x:row r="196">
      <x:c r="G196" s="26"/>
    </x:row>
    <x:row r="197">
      <x:c r="G197" s="26"/>
    </x:row>
    <x:row r="198">
      <x:c r="G198" s="26"/>
    </x:row>
    <x:row r="199">
      <x:c r="G199" s="26"/>
    </x:row>
    <x:row r="200">
      <x:c r="G200" s="26"/>
    </x:row>
  </x:sheetData>
  <x:mergeCells>
    <x:mergeCell ref="A1:J1"/>
    <x:mergeCell ref="A2:J2"/>
  </x:mergeCells>
  <x:dataValidations count="1">
    <x:dataValidation type="list" sqref="B5:B200">
      <x:formula1>"Spirits,Wine,Beer,Cider,Mixers,Soft Drinks,Juices,Garnish,Other"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7" hidden="0" customWidth="1"/>
    <x:col min="4" max="4" width="14" hidden="0" customWidth="1"/>
    <x:col min="5" max="5" width="13" hidden="0" customWidth="1"/>
    <x:col min="6" max="6" width="12" hidden="0" customWidth="1"/>
    <x:col min="7" max="7" width="13" hidden="0" customWidth="1"/>
    <x:col min="8" max="8" width="13" hidden="0" customWidth="1"/>
    <x:col min="9" max="9" width="14" hidden="0" customWidth="1"/>
    <x:col min="10" max="10" width="13" hidden="0" customWidth="1"/>
    <x:col min="11" max="11" width="13" hidden="0" customWidth="1"/>
    <x:col min="12" max="12" width="15" hidden="0" customWidth="1"/>
    <x:col min="13" max="13" width="16" hidden="0" customWidth="1"/>
    <x:col min="14" max="14" width="28" hidden="0" customWidth="1"/>
  </x:cols>
  <x:sheetData>
    <x:row r="1" ht="32" customHeight="1">
      <x:c r="A1" s="3" t="str">
        <x:v>Weekly Stocktake</x:v>
      </x:c>
    </x:row>
    <x:row r="2" ht="32" customHeight="1">
      <x:c r="A2" s="8" t="str">
        <x:v>Use full-unit equivalents; for spirits, 0.5 = approximately half a bottle.</x:v>
      </x:c>
    </x:row>
    <x:row r="4">
      <x:c r="A4" s="13" t="str">
        <x:v>Product ID</x:v>
      </x:c>
      <x:c r="B4" s="13" t="str">
        <x:v>Category</x:v>
      </x:c>
      <x:c r="C4" s="13" t="str">
        <x:v>Product</x:v>
      </x:c>
      <x:c r="D4" s="13" t="str">
        <x:v>Unit Size</x:v>
      </x:c>
      <x:c r="E4" s="13" t="str">
        <x:v>Opening Stock</x:v>
      </x:c>
      <x:c r="F4" s="13" t="str">
        <x:v>Deliveries</x:v>
      </x:c>
      <x:c r="G4" s="13" t="str">
        <x:v>Closing Stock</x:v>
      </x:c>
      <x:c r="H4" s="13" t="str">
        <x:v>Actual Usage</x:v>
      </x:c>
      <x:c r="I4" s="13" t="str">
        <x:v>Expected Usage</x:v>
      </x:c>
      <x:c r="J4" s="13" t="str">
        <x:v>Unit Variance</x:v>
      </x:c>
      <x:c r="K4" s="13" t="str">
        <x:v>Unit Cost (£)</x:v>
      </x:c>
      <x:c r="L4" s="13" t="str">
        <x:v>Usage Value (£)</x:v>
      </x:c>
      <x:c r="M4" s="13" t="str">
        <x:v>Variance Value (£)</x:v>
      </x:c>
      <x:c r="N4" s="13" t="str">
        <x:v>Notes</x:v>
      </x:c>
    </x:row>
    <x:row r="5">
      <x:c r="A5" t="str">
        <x:f>Products!A5</x:f>
        <x:v>SP001</x:v>
      </x:c>
      <x:c r="B5" t="str">
        <x:f>Products!B5</x:f>
        <x:v>Spirits</x:v>
      </x:c>
      <x:c r="C5" t="str">
        <x:f>Products!C5</x:f>
        <x:v>House Vodka</x:v>
      </x:c>
      <x:c r="D5" t="str">
        <x:f>Products!D5</x:f>
        <x:v>700 ml</x:v>
      </x:c>
      <x:c r="E5" s="28"/>
      <x:c r="F5" s="28"/>
      <x:c r="G5" s="28"/>
      <x:c r="H5" s="29" t="str">
        <x:f>IF(COUNTA(E5:G5)=0,"",E5+F5-G5)</x:f>
      </x:c>
      <x:c r="I5" s="28"/>
      <x:c r="J5" s="29" t="str">
        <x:f>IF(OR(H5="",I5=""),"",H5-I5)</x:f>
      </x:c>
      <x:c r="K5" s="26" t="n">
        <x:f>Products!G5</x:f>
        <x:v>18.5</x:v>
      </x:c>
      <x:c r="L5" s="26" t="str">
        <x:f>IF(OR(H5="",K5=""),"",H5*K5)</x:f>
      </x:c>
      <x:c r="M5" s="26" t="str">
        <x:f>IF(OR(J5="",K5=""),"",J5*K5)</x:f>
      </x:c>
      <x:c r="N5" s="6"/>
    </x:row>
    <x:row r="6">
      <x:c r="A6" t="str">
        <x:f>Products!A6</x:f>
        <x:v>SP002</x:v>
      </x:c>
      <x:c r="B6" t="str">
        <x:f>Products!B6</x:f>
        <x:v>Spirits</x:v>
      </x:c>
      <x:c r="C6" t="str">
        <x:f>Products!C6</x:f>
        <x:v>London Dry Gin</x:v>
      </x:c>
      <x:c r="D6" t="str">
        <x:f>Products!D6</x:f>
        <x:v>700 ml</x:v>
      </x:c>
      <x:c r="E6" s="28"/>
      <x:c r="F6" s="28"/>
      <x:c r="G6" s="28"/>
      <x:c r="H6" s="29" t="str">
        <x:f>IF(COUNTA(E6:G6)=0,"",E6+F6-G6)</x:f>
      </x:c>
      <x:c r="I6" s="28"/>
      <x:c r="J6" s="29" t="str">
        <x:f>IF(OR(H6="",I6=""),"",H6-I6)</x:f>
      </x:c>
      <x:c r="K6" s="26" t="n">
        <x:f>Products!G6</x:f>
        <x:v>21</x:v>
      </x:c>
      <x:c r="L6" s="26" t="str">
        <x:f>IF(OR(H6="",K6=""),"",H6*K6)</x:f>
      </x:c>
      <x:c r="M6" s="26" t="str">
        <x:f>IF(OR(J6="",K6=""),"",J6*K6)</x:f>
      </x:c>
      <x:c r="N6" s="6"/>
    </x:row>
    <x:row r="7">
      <x:c r="A7" t="str">
        <x:f>Products!A7</x:f>
        <x:v>SP003</x:v>
      </x:c>
      <x:c r="B7" t="str">
        <x:f>Products!B7</x:f>
        <x:v>Spirits</x:v>
      </x:c>
      <x:c r="C7" t="str">
        <x:f>Products!C7</x:f>
        <x:v>Blanco Tequila</x:v>
      </x:c>
      <x:c r="D7" t="str">
        <x:f>Products!D7</x:f>
        <x:v>700 ml</x:v>
      </x:c>
      <x:c r="E7" s="28"/>
      <x:c r="F7" s="28"/>
      <x:c r="G7" s="28"/>
      <x:c r="H7" s="29" t="str">
        <x:f>IF(COUNTA(E7:G7)=0,"",E7+F7-G7)</x:f>
      </x:c>
      <x:c r="I7" s="28"/>
      <x:c r="J7" s="29" t="str">
        <x:f>IF(OR(H7="",I7=""),"",H7-I7)</x:f>
      </x:c>
      <x:c r="K7" s="26" t="n">
        <x:f>Products!G7</x:f>
        <x:v>28</x:v>
      </x:c>
      <x:c r="L7" s="26" t="str">
        <x:f>IF(OR(H7="",K7=""),"",H7*K7)</x:f>
      </x:c>
      <x:c r="M7" s="26" t="str">
        <x:f>IF(OR(J7="",K7=""),"",J7*K7)</x:f>
      </x:c>
      <x:c r="N7" s="6"/>
    </x:row>
    <x:row r="8">
      <x:c r="A8" t="str">
        <x:f>Products!A8</x:f>
        <x:v>WI001</x:v>
      </x:c>
      <x:c r="B8" t="str">
        <x:f>Products!B8</x:f>
        <x:v>Wine</x:v>
      </x:c>
      <x:c r="C8" t="str">
        <x:f>Products!C8</x:f>
        <x:v>House White Wine</x:v>
      </x:c>
      <x:c r="D8" t="str">
        <x:f>Products!D8</x:f>
        <x:v>750 ml</x:v>
      </x:c>
      <x:c r="E8" s="28"/>
      <x:c r="F8" s="28"/>
      <x:c r="G8" s="28"/>
      <x:c r="H8" s="29" t="str">
        <x:f>IF(COUNTA(E8:G8)=0,"",E8+F8-G8)</x:f>
      </x:c>
      <x:c r="I8" s="28"/>
      <x:c r="J8" s="29" t="str">
        <x:f>IF(OR(H8="",I8=""),"",H8-I8)</x:f>
      </x:c>
      <x:c r="K8" s="26" t="n">
        <x:f>Products!G8</x:f>
        <x:v>7.8</x:v>
      </x:c>
      <x:c r="L8" s="26" t="str">
        <x:f>IF(OR(H8="",K8=""),"",H8*K8)</x:f>
      </x:c>
      <x:c r="M8" s="26" t="str">
        <x:f>IF(OR(J8="",K8=""),"",J8*K8)</x:f>
      </x:c>
      <x:c r="N8" s="6"/>
    </x:row>
    <x:row r="9">
      <x:c r="A9" t="str">
        <x:f>Products!A9</x:f>
        <x:v>BE001</x:v>
      </x:c>
      <x:c r="B9" t="str">
        <x:f>Products!B9</x:f>
        <x:v>Beer</x:v>
      </x:c>
      <x:c r="C9" t="str">
        <x:f>Products!C9</x:f>
        <x:v>Premium Lager</x:v>
      </x:c>
      <x:c r="D9" t="str">
        <x:f>Products!D9</x:f>
        <x:v>330 ml x 24</x:v>
      </x:c>
      <x:c r="E9" s="28"/>
      <x:c r="F9" s="28"/>
      <x:c r="G9" s="28"/>
      <x:c r="H9" s="29" t="str">
        <x:f>IF(COUNTA(E9:G9)=0,"",E9+F9-G9)</x:f>
      </x:c>
      <x:c r="I9" s="28"/>
      <x:c r="J9" s="29" t="str">
        <x:f>IF(OR(H9="",I9=""),"",H9-I9)</x:f>
      </x:c>
      <x:c r="K9" s="26" t="n">
        <x:f>Products!G9</x:f>
        <x:v>24</x:v>
      </x:c>
      <x:c r="L9" s="26" t="str">
        <x:f>IF(OR(H9="",K9=""),"",H9*K9)</x:f>
      </x:c>
      <x:c r="M9" s="26" t="str">
        <x:f>IF(OR(J9="",K9=""),"",J9*K9)</x:f>
      </x:c>
      <x:c r="N9" s="6"/>
    </x:row>
    <x:row r="10">
      <x:c r="A10" t="str">
        <x:f>Products!A10</x:f>
        <x:v>MI001</x:v>
      </x:c>
      <x:c r="B10" t="str">
        <x:f>Products!B10</x:f>
        <x:v>Mixers</x:v>
      </x:c>
      <x:c r="C10" t="str">
        <x:f>Products!C10</x:f>
        <x:v>Tonic Water</x:v>
      </x:c>
      <x:c r="D10" t="str">
        <x:f>Products!D10</x:f>
        <x:v>200 ml x 24</x:v>
      </x:c>
      <x:c r="E10" s="28"/>
      <x:c r="F10" s="28"/>
      <x:c r="G10" s="28"/>
      <x:c r="H10" s="29" t="str">
        <x:f>IF(COUNTA(E10:G10)=0,"",E10+F10-G10)</x:f>
      </x:c>
      <x:c r="I10" s="28"/>
      <x:c r="J10" s="29" t="str">
        <x:f>IF(OR(H10="",I10=""),"",H10-I10)</x:f>
      </x:c>
      <x:c r="K10" s="26" t="n">
        <x:f>Products!G10</x:f>
        <x:v>14.5</x:v>
      </x:c>
      <x:c r="L10" s="26" t="str">
        <x:f>IF(OR(H10="",K10=""),"",H10*K10)</x:f>
      </x:c>
      <x:c r="M10" s="26" t="str">
        <x:f>IF(OR(J10="",K10=""),"",J10*K10)</x:f>
      </x:c>
      <x:c r="N10" s="6"/>
    </x:row>
    <x:row r="11">
      <x:c r="E11" s="28"/>
      <x:c r="F11" s="28"/>
      <x:c r="G11" s="28"/>
      <x:c r="H11" s="29" t="str">
        <x:f>IF(COUNTA(E11:G11)=0,"",E11+F11-G11)</x:f>
      </x:c>
      <x:c r="I11" s="28"/>
      <x:c r="J11" s="29" t="str">
        <x:f>IF(OR(H11="",I11=""),"",H11-I11)</x:f>
      </x:c>
      <x:c r="K11" s="26"/>
      <x:c r="L11" s="26" t="str">
        <x:f>IF(OR(H11="",K11=""),"",H11*K11)</x:f>
      </x:c>
      <x:c r="M11" s="26" t="str">
        <x:f>IF(OR(J11="",K11=""),"",J11*K11)</x:f>
      </x:c>
      <x:c r="N11" s="6"/>
    </x:row>
    <x:row r="12">
      <x:c r="E12" s="28"/>
      <x:c r="F12" s="28"/>
      <x:c r="G12" s="28"/>
      <x:c r="H12" s="29" t="str">
        <x:f>IF(COUNTA(E12:G12)=0,"",E12+F12-G12)</x:f>
      </x:c>
      <x:c r="I12" s="28"/>
      <x:c r="J12" s="29" t="str">
        <x:f>IF(OR(H12="",I12=""),"",H12-I12)</x:f>
      </x:c>
      <x:c r="K12" s="26"/>
      <x:c r="L12" s="26" t="str">
        <x:f>IF(OR(H12="",K12=""),"",H12*K12)</x:f>
      </x:c>
      <x:c r="M12" s="26" t="str">
        <x:f>IF(OR(J12="",K12=""),"",J12*K12)</x:f>
      </x:c>
      <x:c r="N12" s="6"/>
    </x:row>
    <x:row r="13">
      <x:c r="E13" s="28"/>
      <x:c r="F13" s="28"/>
      <x:c r="G13" s="28"/>
      <x:c r="H13" s="29" t="str">
        <x:f>IF(COUNTA(E13:G13)=0,"",E13+F13-G13)</x:f>
      </x:c>
      <x:c r="I13" s="28"/>
      <x:c r="J13" s="29" t="str">
        <x:f>IF(OR(H13="",I13=""),"",H13-I13)</x:f>
      </x:c>
      <x:c r="K13" s="26"/>
      <x:c r="L13" s="26" t="str">
        <x:f>IF(OR(H13="",K13=""),"",H13*K13)</x:f>
      </x:c>
      <x:c r="M13" s="26" t="str">
        <x:f>IF(OR(J13="",K13=""),"",J13*K13)</x:f>
      </x:c>
      <x:c r="N13" s="6"/>
    </x:row>
    <x:row r="14">
      <x:c r="E14" s="28"/>
      <x:c r="F14" s="28"/>
      <x:c r="G14" s="28"/>
      <x:c r="H14" s="29" t="str">
        <x:f>IF(COUNTA(E14:G14)=0,"",E14+F14-G14)</x:f>
      </x:c>
      <x:c r="I14" s="28"/>
      <x:c r="J14" s="29" t="str">
        <x:f>IF(OR(H14="",I14=""),"",H14-I14)</x:f>
      </x:c>
      <x:c r="K14" s="26"/>
      <x:c r="L14" s="26" t="str">
        <x:f>IF(OR(H14="",K14=""),"",H14*K14)</x:f>
      </x:c>
      <x:c r="M14" s="26" t="str">
        <x:f>IF(OR(J14="",K14=""),"",J14*K14)</x:f>
      </x:c>
      <x:c r="N14" s="6"/>
    </x:row>
    <x:row r="15">
      <x:c r="E15" s="28"/>
      <x:c r="F15" s="28"/>
      <x:c r="G15" s="28"/>
      <x:c r="H15" s="29" t="str">
        <x:f>IF(COUNTA(E15:G15)=0,"",E15+F15-G15)</x:f>
      </x:c>
      <x:c r="I15" s="28"/>
      <x:c r="J15" s="29" t="str">
        <x:f>IF(OR(H15="",I15=""),"",H15-I15)</x:f>
      </x:c>
      <x:c r="K15" s="26"/>
      <x:c r="L15" s="26" t="str">
        <x:f>IF(OR(H15="",K15=""),"",H15*K15)</x:f>
      </x:c>
      <x:c r="M15" s="26" t="str">
        <x:f>IF(OR(J15="",K15=""),"",J15*K15)</x:f>
      </x:c>
      <x:c r="N15" s="6"/>
    </x:row>
    <x:row r="16">
      <x:c r="E16" s="28"/>
      <x:c r="F16" s="28"/>
      <x:c r="G16" s="28"/>
      <x:c r="H16" s="29" t="str">
        <x:f>IF(COUNTA(E16:G16)=0,"",E16+F16-G16)</x:f>
      </x:c>
      <x:c r="I16" s="28"/>
      <x:c r="J16" s="29" t="str">
        <x:f>IF(OR(H16="",I16=""),"",H16-I16)</x:f>
      </x:c>
      <x:c r="K16" s="26"/>
      <x:c r="L16" s="26" t="str">
        <x:f>IF(OR(H16="",K16=""),"",H16*K16)</x:f>
      </x:c>
      <x:c r="M16" s="26" t="str">
        <x:f>IF(OR(J16="",K16=""),"",J16*K16)</x:f>
      </x:c>
      <x:c r="N16" s="6"/>
    </x:row>
    <x:row r="17">
      <x:c r="E17" s="28"/>
      <x:c r="F17" s="28"/>
      <x:c r="G17" s="28"/>
      <x:c r="H17" s="29" t="str">
        <x:f>IF(COUNTA(E17:G17)=0,"",E17+F17-G17)</x:f>
      </x:c>
      <x:c r="I17" s="28"/>
      <x:c r="J17" s="29" t="str">
        <x:f>IF(OR(H17="",I17=""),"",H17-I17)</x:f>
      </x:c>
      <x:c r="K17" s="26"/>
      <x:c r="L17" s="26" t="str">
        <x:f>IF(OR(H17="",K17=""),"",H17*K17)</x:f>
      </x:c>
      <x:c r="M17" s="26" t="str">
        <x:f>IF(OR(J17="",K17=""),"",J17*K17)</x:f>
      </x:c>
      <x:c r="N17" s="6"/>
    </x:row>
    <x:row r="18">
      <x:c r="E18" s="28"/>
      <x:c r="F18" s="28"/>
      <x:c r="G18" s="28"/>
      <x:c r="H18" s="29" t="str">
        <x:f>IF(COUNTA(E18:G18)=0,"",E18+F18-G18)</x:f>
      </x:c>
      <x:c r="I18" s="28"/>
      <x:c r="J18" s="29" t="str">
        <x:f>IF(OR(H18="",I18=""),"",H18-I18)</x:f>
      </x:c>
      <x:c r="K18" s="26"/>
      <x:c r="L18" s="26" t="str">
        <x:f>IF(OR(H18="",K18=""),"",H18*K18)</x:f>
      </x:c>
      <x:c r="M18" s="26" t="str">
        <x:f>IF(OR(J18="",K18=""),"",J18*K18)</x:f>
      </x:c>
      <x:c r="N18" s="6"/>
    </x:row>
    <x:row r="19">
      <x:c r="E19" s="28"/>
      <x:c r="F19" s="28"/>
      <x:c r="G19" s="28"/>
      <x:c r="H19" s="29" t="str">
        <x:f>IF(COUNTA(E19:G19)=0,"",E19+F19-G19)</x:f>
      </x:c>
      <x:c r="I19" s="28"/>
      <x:c r="J19" s="29" t="str">
        <x:f>IF(OR(H19="",I19=""),"",H19-I19)</x:f>
      </x:c>
      <x:c r="K19" s="26"/>
      <x:c r="L19" s="26" t="str">
        <x:f>IF(OR(H19="",K19=""),"",H19*K19)</x:f>
      </x:c>
      <x:c r="M19" s="26" t="str">
        <x:f>IF(OR(J19="",K19=""),"",J19*K19)</x:f>
      </x:c>
      <x:c r="N19" s="6"/>
    </x:row>
    <x:row r="20">
      <x:c r="E20" s="28"/>
      <x:c r="F20" s="28"/>
      <x:c r="G20" s="28"/>
      <x:c r="H20" s="29" t="str">
        <x:f>IF(COUNTA(E20:G20)=0,"",E20+F20-G20)</x:f>
      </x:c>
      <x:c r="I20" s="28"/>
      <x:c r="J20" s="29" t="str">
        <x:f>IF(OR(H20="",I20=""),"",H20-I20)</x:f>
      </x:c>
      <x:c r="K20" s="26"/>
      <x:c r="L20" s="26" t="str">
        <x:f>IF(OR(H20="",K20=""),"",H20*K20)</x:f>
      </x:c>
      <x:c r="M20" s="26" t="str">
        <x:f>IF(OR(J20="",K20=""),"",J20*K20)</x:f>
      </x:c>
      <x:c r="N20" s="6"/>
    </x:row>
    <x:row r="21">
      <x:c r="E21" s="28"/>
      <x:c r="F21" s="28"/>
      <x:c r="G21" s="28"/>
      <x:c r="H21" s="29" t="str">
        <x:f>IF(COUNTA(E21:G21)=0,"",E21+F21-G21)</x:f>
      </x:c>
      <x:c r="I21" s="28"/>
      <x:c r="J21" s="29" t="str">
        <x:f>IF(OR(H21="",I21=""),"",H21-I21)</x:f>
      </x:c>
      <x:c r="K21" s="26"/>
      <x:c r="L21" s="26" t="str">
        <x:f>IF(OR(H21="",K21=""),"",H21*K21)</x:f>
      </x:c>
      <x:c r="M21" s="26" t="str">
        <x:f>IF(OR(J21="",K21=""),"",J21*K21)</x:f>
      </x:c>
      <x:c r="N21" s="6"/>
    </x:row>
    <x:row r="22">
      <x:c r="E22" s="28"/>
      <x:c r="F22" s="28"/>
      <x:c r="G22" s="28"/>
      <x:c r="H22" s="29" t="str">
        <x:f>IF(COUNTA(E22:G22)=0,"",E22+F22-G22)</x:f>
      </x:c>
      <x:c r="I22" s="28"/>
      <x:c r="J22" s="29" t="str">
        <x:f>IF(OR(H22="",I22=""),"",H22-I22)</x:f>
      </x:c>
      <x:c r="K22" s="26"/>
      <x:c r="L22" s="26" t="str">
        <x:f>IF(OR(H22="",K22=""),"",H22*K22)</x:f>
      </x:c>
      <x:c r="M22" s="26" t="str">
        <x:f>IF(OR(J22="",K22=""),"",J22*K22)</x:f>
      </x:c>
      <x:c r="N22" s="6"/>
    </x:row>
    <x:row r="23">
      <x:c r="E23" s="28"/>
      <x:c r="F23" s="28"/>
      <x:c r="G23" s="28"/>
      <x:c r="H23" s="29" t="str">
        <x:f>IF(COUNTA(E23:G23)=0,"",E23+F23-G23)</x:f>
      </x:c>
      <x:c r="I23" s="28"/>
      <x:c r="J23" s="29" t="str">
        <x:f>IF(OR(H23="",I23=""),"",H23-I23)</x:f>
      </x:c>
      <x:c r="K23" s="26"/>
      <x:c r="L23" s="26" t="str">
        <x:f>IF(OR(H23="",K23=""),"",H23*K23)</x:f>
      </x:c>
      <x:c r="M23" s="26" t="str">
        <x:f>IF(OR(J23="",K23=""),"",J23*K23)</x:f>
      </x:c>
      <x:c r="N23" s="6"/>
    </x:row>
    <x:row r="24">
      <x:c r="E24" s="28"/>
      <x:c r="F24" s="28"/>
      <x:c r="G24" s="28"/>
      <x:c r="H24" s="29" t="str">
        <x:f>IF(COUNTA(E24:G24)=0,"",E24+F24-G24)</x:f>
      </x:c>
      <x:c r="I24" s="28"/>
      <x:c r="J24" s="29" t="str">
        <x:f>IF(OR(H24="",I24=""),"",H24-I24)</x:f>
      </x:c>
      <x:c r="K24" s="26"/>
      <x:c r="L24" s="26" t="str">
        <x:f>IF(OR(H24="",K24=""),"",H24*K24)</x:f>
      </x:c>
      <x:c r="M24" s="26" t="str">
        <x:f>IF(OR(J24="",K24=""),"",J24*K24)</x:f>
      </x:c>
      <x:c r="N24" s="6"/>
    </x:row>
    <x:row r="25">
      <x:c r="E25" s="28"/>
      <x:c r="F25" s="28"/>
      <x:c r="G25" s="28"/>
      <x:c r="H25" s="29" t="str">
        <x:f>IF(COUNTA(E25:G25)=0,"",E25+F25-G25)</x:f>
      </x:c>
      <x:c r="I25" s="28"/>
      <x:c r="J25" s="29" t="str">
        <x:f>IF(OR(H25="",I25=""),"",H25-I25)</x:f>
      </x:c>
      <x:c r="K25" s="26"/>
      <x:c r="L25" s="26" t="str">
        <x:f>IF(OR(H25="",K25=""),"",H25*K25)</x:f>
      </x:c>
      <x:c r="M25" s="26" t="str">
        <x:f>IF(OR(J25="",K25=""),"",J25*K25)</x:f>
      </x:c>
      <x:c r="N25" s="6"/>
    </x:row>
    <x:row r="26">
      <x:c r="E26" s="28"/>
      <x:c r="F26" s="28"/>
      <x:c r="G26" s="28"/>
      <x:c r="H26" s="29" t="str">
        <x:f>IF(COUNTA(E26:G26)=0,"",E26+F26-G26)</x:f>
      </x:c>
      <x:c r="I26" s="28"/>
      <x:c r="J26" s="29" t="str">
        <x:f>IF(OR(H26="",I26=""),"",H26-I26)</x:f>
      </x:c>
      <x:c r="K26" s="26"/>
      <x:c r="L26" s="26" t="str">
        <x:f>IF(OR(H26="",K26=""),"",H26*K26)</x:f>
      </x:c>
      <x:c r="M26" s="26" t="str">
        <x:f>IF(OR(J26="",K26=""),"",J26*K26)</x:f>
      </x:c>
      <x:c r="N26" s="6"/>
    </x:row>
    <x:row r="27">
      <x:c r="E27" s="28"/>
      <x:c r="F27" s="28"/>
      <x:c r="G27" s="28"/>
      <x:c r="H27" s="29" t="str">
        <x:f>IF(COUNTA(E27:G27)=0,"",E27+F27-G27)</x:f>
      </x:c>
      <x:c r="I27" s="28"/>
      <x:c r="J27" s="29" t="str">
        <x:f>IF(OR(H27="",I27=""),"",H27-I27)</x:f>
      </x:c>
      <x:c r="K27" s="26"/>
      <x:c r="L27" s="26" t="str">
        <x:f>IF(OR(H27="",K27=""),"",H27*K27)</x:f>
      </x:c>
      <x:c r="M27" s="26" t="str">
        <x:f>IF(OR(J27="",K27=""),"",J27*K27)</x:f>
      </x:c>
      <x:c r="N27" s="6"/>
    </x:row>
    <x:row r="28">
      <x:c r="E28" s="28"/>
      <x:c r="F28" s="28"/>
      <x:c r="G28" s="28"/>
      <x:c r="H28" s="29" t="str">
        <x:f>IF(COUNTA(E28:G28)=0,"",E28+F28-G28)</x:f>
      </x:c>
      <x:c r="I28" s="28"/>
      <x:c r="J28" s="29" t="str">
        <x:f>IF(OR(H28="",I28=""),"",H28-I28)</x:f>
      </x:c>
      <x:c r="K28" s="26"/>
      <x:c r="L28" s="26" t="str">
        <x:f>IF(OR(H28="",K28=""),"",H28*K28)</x:f>
      </x:c>
      <x:c r="M28" s="26" t="str">
        <x:f>IF(OR(J28="",K28=""),"",J28*K28)</x:f>
      </x:c>
      <x:c r="N28" s="6"/>
    </x:row>
    <x:row r="29">
      <x:c r="E29" s="28"/>
      <x:c r="F29" s="28"/>
      <x:c r="G29" s="28"/>
      <x:c r="H29" s="29" t="str">
        <x:f>IF(COUNTA(E29:G29)=0,"",E29+F29-G29)</x:f>
      </x:c>
      <x:c r="I29" s="28"/>
      <x:c r="J29" s="29" t="str">
        <x:f>IF(OR(H29="",I29=""),"",H29-I29)</x:f>
      </x:c>
      <x:c r="K29" s="26"/>
      <x:c r="L29" s="26" t="str">
        <x:f>IF(OR(H29="",K29=""),"",H29*K29)</x:f>
      </x:c>
      <x:c r="M29" s="26" t="str">
        <x:f>IF(OR(J29="",K29=""),"",J29*K29)</x:f>
      </x:c>
      <x:c r="N29" s="6"/>
    </x:row>
    <x:row r="30">
      <x:c r="E30" s="28"/>
      <x:c r="F30" s="28"/>
      <x:c r="G30" s="28"/>
      <x:c r="H30" s="29" t="str">
        <x:f>IF(COUNTA(E30:G30)=0,"",E30+F30-G30)</x:f>
      </x:c>
      <x:c r="I30" s="28"/>
      <x:c r="J30" s="29" t="str">
        <x:f>IF(OR(H30="",I30=""),"",H30-I30)</x:f>
      </x:c>
      <x:c r="K30" s="26"/>
      <x:c r="L30" s="26" t="str">
        <x:f>IF(OR(H30="",K30=""),"",H30*K30)</x:f>
      </x:c>
      <x:c r="M30" s="26" t="str">
        <x:f>IF(OR(J30="",K30=""),"",J30*K30)</x:f>
      </x:c>
      <x:c r="N30" s="6"/>
    </x:row>
    <x:row r="31">
      <x:c r="E31" s="28"/>
      <x:c r="F31" s="28"/>
      <x:c r="G31" s="28"/>
      <x:c r="H31" s="29" t="str">
        <x:f>IF(COUNTA(E31:G31)=0,"",E31+F31-G31)</x:f>
      </x:c>
      <x:c r="I31" s="28"/>
      <x:c r="J31" s="29" t="str">
        <x:f>IF(OR(H31="",I31=""),"",H31-I31)</x:f>
      </x:c>
      <x:c r="K31" s="26"/>
      <x:c r="L31" s="26" t="str">
        <x:f>IF(OR(H31="",K31=""),"",H31*K31)</x:f>
      </x:c>
      <x:c r="M31" s="26" t="str">
        <x:f>IF(OR(J31="",K31=""),"",J31*K31)</x:f>
      </x:c>
      <x:c r="N31" s="6"/>
    </x:row>
    <x:row r="32">
      <x:c r="E32" s="28"/>
      <x:c r="F32" s="28"/>
      <x:c r="G32" s="28"/>
      <x:c r="H32" s="29" t="str">
        <x:f>IF(COUNTA(E32:G32)=0,"",E32+F32-G32)</x:f>
      </x:c>
      <x:c r="I32" s="28"/>
      <x:c r="J32" s="29" t="str">
        <x:f>IF(OR(H32="",I32=""),"",H32-I32)</x:f>
      </x:c>
      <x:c r="K32" s="26"/>
      <x:c r="L32" s="26" t="str">
        <x:f>IF(OR(H32="",K32=""),"",H32*K32)</x:f>
      </x:c>
      <x:c r="M32" s="26" t="str">
        <x:f>IF(OR(J32="",K32=""),"",J32*K32)</x:f>
      </x:c>
      <x:c r="N32" s="6"/>
    </x:row>
    <x:row r="33">
      <x:c r="E33" s="28"/>
      <x:c r="F33" s="28"/>
      <x:c r="G33" s="28"/>
      <x:c r="H33" s="29" t="str">
        <x:f>IF(COUNTA(E33:G33)=0,"",E33+F33-G33)</x:f>
      </x:c>
      <x:c r="I33" s="28"/>
      <x:c r="J33" s="29" t="str">
        <x:f>IF(OR(H33="",I33=""),"",H33-I33)</x:f>
      </x:c>
      <x:c r="K33" s="26"/>
      <x:c r="L33" s="26" t="str">
        <x:f>IF(OR(H33="",K33=""),"",H33*K33)</x:f>
      </x:c>
      <x:c r="M33" s="26" t="str">
        <x:f>IF(OR(J33="",K33=""),"",J33*K33)</x:f>
      </x:c>
      <x:c r="N33" s="6"/>
    </x:row>
    <x:row r="34">
      <x:c r="E34" s="28"/>
      <x:c r="F34" s="28"/>
      <x:c r="G34" s="28"/>
      <x:c r="H34" s="29" t="str">
        <x:f>IF(COUNTA(E34:G34)=0,"",E34+F34-G34)</x:f>
      </x:c>
      <x:c r="I34" s="28"/>
      <x:c r="J34" s="29" t="str">
        <x:f>IF(OR(H34="",I34=""),"",H34-I34)</x:f>
      </x:c>
      <x:c r="K34" s="26"/>
      <x:c r="L34" s="26" t="str">
        <x:f>IF(OR(H34="",K34=""),"",H34*K34)</x:f>
      </x:c>
      <x:c r="M34" s="26" t="str">
        <x:f>IF(OR(J34="",K34=""),"",J34*K34)</x:f>
      </x:c>
      <x:c r="N34" s="6"/>
    </x:row>
    <x:row r="35">
      <x:c r="E35" s="28"/>
      <x:c r="F35" s="28"/>
      <x:c r="G35" s="28"/>
      <x:c r="H35" s="29" t="str">
        <x:f>IF(COUNTA(E35:G35)=0,"",E35+F35-G35)</x:f>
      </x:c>
      <x:c r="I35" s="28"/>
      <x:c r="J35" s="29" t="str">
        <x:f>IF(OR(H35="",I35=""),"",H35-I35)</x:f>
      </x:c>
      <x:c r="K35" s="26"/>
      <x:c r="L35" s="26" t="str">
        <x:f>IF(OR(H35="",K35=""),"",H35*K35)</x:f>
      </x:c>
      <x:c r="M35" s="26" t="str">
        <x:f>IF(OR(J35="",K35=""),"",J35*K35)</x:f>
      </x:c>
      <x:c r="N35" s="6"/>
    </x:row>
    <x:row r="36">
      <x:c r="E36" s="28"/>
      <x:c r="F36" s="28"/>
      <x:c r="G36" s="28"/>
      <x:c r="H36" s="29" t="str">
        <x:f>IF(COUNTA(E36:G36)=0,"",E36+F36-G36)</x:f>
      </x:c>
      <x:c r="I36" s="28"/>
      <x:c r="J36" s="29" t="str">
        <x:f>IF(OR(H36="",I36=""),"",H36-I36)</x:f>
      </x:c>
      <x:c r="K36" s="26"/>
      <x:c r="L36" s="26" t="str">
        <x:f>IF(OR(H36="",K36=""),"",H36*K36)</x:f>
      </x:c>
      <x:c r="M36" s="26" t="str">
        <x:f>IF(OR(J36="",K36=""),"",J36*K36)</x:f>
      </x:c>
      <x:c r="N36" s="6"/>
    </x:row>
    <x:row r="37">
      <x:c r="E37" s="28"/>
      <x:c r="F37" s="28"/>
      <x:c r="G37" s="28"/>
      <x:c r="H37" s="29" t="str">
        <x:f>IF(COUNTA(E37:G37)=0,"",E37+F37-G37)</x:f>
      </x:c>
      <x:c r="I37" s="28"/>
      <x:c r="J37" s="29" t="str">
        <x:f>IF(OR(H37="",I37=""),"",H37-I37)</x:f>
      </x:c>
      <x:c r="K37" s="26"/>
      <x:c r="L37" s="26" t="str">
        <x:f>IF(OR(H37="",K37=""),"",H37*K37)</x:f>
      </x:c>
      <x:c r="M37" s="26" t="str">
        <x:f>IF(OR(J37="",K37=""),"",J37*K37)</x:f>
      </x:c>
      <x:c r="N37" s="6"/>
    </x:row>
    <x:row r="38">
      <x:c r="E38" s="28"/>
      <x:c r="F38" s="28"/>
      <x:c r="G38" s="28"/>
      <x:c r="H38" s="29" t="str">
        <x:f>IF(COUNTA(E38:G38)=0,"",E38+F38-G38)</x:f>
      </x:c>
      <x:c r="I38" s="28"/>
      <x:c r="J38" s="29" t="str">
        <x:f>IF(OR(H38="",I38=""),"",H38-I38)</x:f>
      </x:c>
      <x:c r="K38" s="26"/>
      <x:c r="L38" s="26" t="str">
        <x:f>IF(OR(H38="",K38=""),"",H38*K38)</x:f>
      </x:c>
      <x:c r="M38" s="26" t="str">
        <x:f>IF(OR(J38="",K38=""),"",J38*K38)</x:f>
      </x:c>
      <x:c r="N38" s="6"/>
    </x:row>
    <x:row r="39">
      <x:c r="E39" s="28"/>
      <x:c r="F39" s="28"/>
      <x:c r="G39" s="28"/>
      <x:c r="H39" s="29" t="str">
        <x:f>IF(COUNTA(E39:G39)=0,"",E39+F39-G39)</x:f>
      </x:c>
      <x:c r="I39" s="28"/>
      <x:c r="J39" s="29" t="str">
        <x:f>IF(OR(H39="",I39=""),"",H39-I39)</x:f>
      </x:c>
      <x:c r="K39" s="26"/>
      <x:c r="L39" s="26" t="str">
        <x:f>IF(OR(H39="",K39=""),"",H39*K39)</x:f>
      </x:c>
      <x:c r="M39" s="26" t="str">
        <x:f>IF(OR(J39="",K39=""),"",J39*K39)</x:f>
      </x:c>
      <x:c r="N39" s="6"/>
    </x:row>
    <x:row r="40">
      <x:c r="E40" s="28"/>
      <x:c r="F40" s="28"/>
      <x:c r="G40" s="28"/>
      <x:c r="H40" s="29" t="str">
        <x:f>IF(COUNTA(E40:G40)=0,"",E40+F40-G40)</x:f>
      </x:c>
      <x:c r="I40" s="28"/>
      <x:c r="J40" s="29" t="str">
        <x:f>IF(OR(H40="",I40=""),"",H40-I40)</x:f>
      </x:c>
      <x:c r="K40" s="26"/>
      <x:c r="L40" s="26" t="str">
        <x:f>IF(OR(H40="",K40=""),"",H40*K40)</x:f>
      </x:c>
      <x:c r="M40" s="26" t="str">
        <x:f>IF(OR(J40="",K40=""),"",J40*K40)</x:f>
      </x:c>
      <x:c r="N40" s="6"/>
    </x:row>
    <x:row r="41">
      <x:c r="E41" s="28"/>
      <x:c r="F41" s="28"/>
      <x:c r="G41" s="28"/>
      <x:c r="H41" s="29" t="str">
        <x:f>IF(COUNTA(E41:G41)=0,"",E41+F41-G41)</x:f>
      </x:c>
      <x:c r="I41" s="28"/>
      <x:c r="J41" s="29" t="str">
        <x:f>IF(OR(H41="",I41=""),"",H41-I41)</x:f>
      </x:c>
      <x:c r="K41" s="26"/>
      <x:c r="L41" s="26" t="str">
        <x:f>IF(OR(H41="",K41=""),"",H41*K41)</x:f>
      </x:c>
      <x:c r="M41" s="26" t="str">
        <x:f>IF(OR(J41="",K41=""),"",J41*K41)</x:f>
      </x:c>
      <x:c r="N41" s="6"/>
    </x:row>
    <x:row r="42">
      <x:c r="E42" s="28"/>
      <x:c r="F42" s="28"/>
      <x:c r="G42" s="28"/>
      <x:c r="H42" s="29" t="str">
        <x:f>IF(COUNTA(E42:G42)=0,"",E42+F42-G42)</x:f>
      </x:c>
      <x:c r="I42" s="28"/>
      <x:c r="J42" s="29" t="str">
        <x:f>IF(OR(H42="",I42=""),"",H42-I42)</x:f>
      </x:c>
      <x:c r="K42" s="26"/>
      <x:c r="L42" s="26" t="str">
        <x:f>IF(OR(H42="",K42=""),"",H42*K42)</x:f>
      </x:c>
      <x:c r="M42" s="26" t="str">
        <x:f>IF(OR(J42="",K42=""),"",J42*K42)</x:f>
      </x:c>
      <x:c r="N42" s="6"/>
    </x:row>
    <x:row r="43">
      <x:c r="E43" s="28"/>
      <x:c r="F43" s="28"/>
      <x:c r="G43" s="28"/>
      <x:c r="H43" s="29" t="str">
        <x:f>IF(COUNTA(E43:G43)=0,"",E43+F43-G43)</x:f>
      </x:c>
      <x:c r="I43" s="28"/>
      <x:c r="J43" s="29" t="str">
        <x:f>IF(OR(H43="",I43=""),"",H43-I43)</x:f>
      </x:c>
      <x:c r="K43" s="26"/>
      <x:c r="L43" s="26" t="str">
        <x:f>IF(OR(H43="",K43=""),"",H43*K43)</x:f>
      </x:c>
      <x:c r="M43" s="26" t="str">
        <x:f>IF(OR(J43="",K43=""),"",J43*K43)</x:f>
      </x:c>
      <x:c r="N43" s="6"/>
    </x:row>
    <x:row r="44">
      <x:c r="E44" s="28"/>
      <x:c r="F44" s="28"/>
      <x:c r="G44" s="28"/>
      <x:c r="H44" s="29" t="str">
        <x:f>IF(COUNTA(E44:G44)=0,"",E44+F44-G44)</x:f>
      </x:c>
      <x:c r="I44" s="28"/>
      <x:c r="J44" s="29" t="str">
        <x:f>IF(OR(H44="",I44=""),"",H44-I44)</x:f>
      </x:c>
      <x:c r="K44" s="26"/>
      <x:c r="L44" s="26" t="str">
        <x:f>IF(OR(H44="",K44=""),"",H44*K44)</x:f>
      </x:c>
      <x:c r="M44" s="26" t="str">
        <x:f>IF(OR(J44="",K44=""),"",J44*K44)</x:f>
      </x:c>
      <x:c r="N44" s="6"/>
    </x:row>
    <x:row r="45">
      <x:c r="E45" s="28"/>
      <x:c r="F45" s="28"/>
      <x:c r="G45" s="28"/>
      <x:c r="H45" s="29" t="str">
        <x:f>IF(COUNTA(E45:G45)=0,"",E45+F45-G45)</x:f>
      </x:c>
      <x:c r="I45" s="28"/>
      <x:c r="J45" s="29" t="str">
        <x:f>IF(OR(H45="",I45=""),"",H45-I45)</x:f>
      </x:c>
      <x:c r="K45" s="26"/>
      <x:c r="L45" s="26" t="str">
        <x:f>IF(OR(H45="",K45=""),"",H45*K45)</x:f>
      </x:c>
      <x:c r="M45" s="26" t="str">
        <x:f>IF(OR(J45="",K45=""),"",J45*K45)</x:f>
      </x:c>
      <x:c r="N45" s="6"/>
    </x:row>
    <x:row r="46">
      <x:c r="E46" s="28"/>
      <x:c r="F46" s="28"/>
      <x:c r="G46" s="28"/>
      <x:c r="H46" s="29" t="str">
        <x:f>IF(COUNTA(E46:G46)=0,"",E46+F46-G46)</x:f>
      </x:c>
      <x:c r="I46" s="28"/>
      <x:c r="J46" s="29" t="str">
        <x:f>IF(OR(H46="",I46=""),"",H46-I46)</x:f>
      </x:c>
      <x:c r="K46" s="26"/>
      <x:c r="L46" s="26" t="str">
        <x:f>IF(OR(H46="",K46=""),"",H46*K46)</x:f>
      </x:c>
      <x:c r="M46" s="26" t="str">
        <x:f>IF(OR(J46="",K46=""),"",J46*K46)</x:f>
      </x:c>
      <x:c r="N46" s="6"/>
    </x:row>
    <x:row r="47">
      <x:c r="E47" s="28"/>
      <x:c r="F47" s="28"/>
      <x:c r="G47" s="28"/>
      <x:c r="H47" s="29" t="str">
        <x:f>IF(COUNTA(E47:G47)=0,"",E47+F47-G47)</x:f>
      </x:c>
      <x:c r="I47" s="28"/>
      <x:c r="J47" s="29" t="str">
        <x:f>IF(OR(H47="",I47=""),"",H47-I47)</x:f>
      </x:c>
      <x:c r="K47" s="26"/>
      <x:c r="L47" s="26" t="str">
        <x:f>IF(OR(H47="",K47=""),"",H47*K47)</x:f>
      </x:c>
      <x:c r="M47" s="26" t="str">
        <x:f>IF(OR(J47="",K47=""),"",J47*K47)</x:f>
      </x:c>
      <x:c r="N47" s="6"/>
    </x:row>
    <x:row r="48">
      <x:c r="E48" s="28"/>
      <x:c r="F48" s="28"/>
      <x:c r="G48" s="28"/>
      <x:c r="H48" s="29" t="str">
        <x:f>IF(COUNTA(E48:G48)=0,"",E48+F48-G48)</x:f>
      </x:c>
      <x:c r="I48" s="28"/>
      <x:c r="J48" s="29" t="str">
        <x:f>IF(OR(H48="",I48=""),"",H48-I48)</x:f>
      </x:c>
      <x:c r="K48" s="26"/>
      <x:c r="L48" s="26" t="str">
        <x:f>IF(OR(H48="",K48=""),"",H48*K48)</x:f>
      </x:c>
      <x:c r="M48" s="26" t="str">
        <x:f>IF(OR(J48="",K48=""),"",J48*K48)</x:f>
      </x:c>
      <x:c r="N48" s="6"/>
    </x:row>
    <x:row r="49">
      <x:c r="E49" s="28"/>
      <x:c r="F49" s="28"/>
      <x:c r="G49" s="28"/>
      <x:c r="H49" s="29" t="str">
        <x:f>IF(COUNTA(E49:G49)=0,"",E49+F49-G49)</x:f>
      </x:c>
      <x:c r="I49" s="28"/>
      <x:c r="J49" s="29" t="str">
        <x:f>IF(OR(H49="",I49=""),"",H49-I49)</x:f>
      </x:c>
      <x:c r="K49" s="26"/>
      <x:c r="L49" s="26" t="str">
        <x:f>IF(OR(H49="",K49=""),"",H49*K49)</x:f>
      </x:c>
      <x:c r="M49" s="26" t="str">
        <x:f>IF(OR(J49="",K49=""),"",J49*K49)</x:f>
      </x:c>
      <x:c r="N49" s="6"/>
    </x:row>
    <x:row r="50">
      <x:c r="E50" s="28"/>
      <x:c r="F50" s="28"/>
      <x:c r="G50" s="28"/>
      <x:c r="H50" s="29" t="str">
        <x:f>IF(COUNTA(E50:G50)=0,"",E50+F50-G50)</x:f>
      </x:c>
      <x:c r="I50" s="28"/>
      <x:c r="J50" s="29" t="str">
        <x:f>IF(OR(H50="",I50=""),"",H50-I50)</x:f>
      </x:c>
      <x:c r="K50" s="26"/>
      <x:c r="L50" s="26" t="str">
        <x:f>IF(OR(H50="",K50=""),"",H50*K50)</x:f>
      </x:c>
      <x:c r="M50" s="26" t="str">
        <x:f>IF(OR(J50="",K50=""),"",J50*K50)</x:f>
      </x:c>
      <x:c r="N50" s="6"/>
    </x:row>
    <x:row r="51">
      <x:c r="E51" s="28"/>
      <x:c r="F51" s="28"/>
      <x:c r="G51" s="28"/>
      <x:c r="H51" s="29" t="str">
        <x:f>IF(COUNTA(E51:G51)=0,"",E51+F51-G51)</x:f>
      </x:c>
      <x:c r="I51" s="28"/>
      <x:c r="J51" s="29" t="str">
        <x:f>IF(OR(H51="",I51=""),"",H51-I51)</x:f>
      </x:c>
      <x:c r="K51" s="26"/>
      <x:c r="L51" s="26" t="str">
        <x:f>IF(OR(H51="",K51=""),"",H51*K51)</x:f>
      </x:c>
      <x:c r="M51" s="26" t="str">
        <x:f>IF(OR(J51="",K51=""),"",J51*K51)</x:f>
      </x:c>
      <x:c r="N51" s="6"/>
    </x:row>
    <x:row r="52">
      <x:c r="E52" s="28"/>
      <x:c r="F52" s="28"/>
      <x:c r="G52" s="28"/>
      <x:c r="H52" s="29" t="str">
        <x:f>IF(COUNTA(E52:G52)=0,"",E52+F52-G52)</x:f>
      </x:c>
      <x:c r="I52" s="28"/>
      <x:c r="J52" s="29" t="str">
        <x:f>IF(OR(H52="",I52=""),"",H52-I52)</x:f>
      </x:c>
      <x:c r="K52" s="26"/>
      <x:c r="L52" s="26" t="str">
        <x:f>IF(OR(H52="",K52=""),"",H52*K52)</x:f>
      </x:c>
      <x:c r="M52" s="26" t="str">
        <x:f>IF(OR(J52="",K52=""),"",J52*K52)</x:f>
      </x:c>
      <x:c r="N52" s="6"/>
    </x:row>
    <x:row r="53">
      <x:c r="E53" s="28"/>
      <x:c r="F53" s="28"/>
      <x:c r="G53" s="28"/>
      <x:c r="H53" s="29" t="str">
        <x:f>IF(COUNTA(E53:G53)=0,"",E53+F53-G53)</x:f>
      </x:c>
      <x:c r="I53" s="28"/>
      <x:c r="J53" s="29" t="str">
        <x:f>IF(OR(H53="",I53=""),"",H53-I53)</x:f>
      </x:c>
      <x:c r="K53" s="26"/>
      <x:c r="L53" s="26" t="str">
        <x:f>IF(OR(H53="",K53=""),"",H53*K53)</x:f>
      </x:c>
      <x:c r="M53" s="26" t="str">
        <x:f>IF(OR(J53="",K53=""),"",J53*K53)</x:f>
      </x:c>
      <x:c r="N53" s="6"/>
    </x:row>
    <x:row r="54">
      <x:c r="E54" s="28"/>
      <x:c r="F54" s="28"/>
      <x:c r="G54" s="28"/>
      <x:c r="H54" s="29" t="str">
        <x:f>IF(COUNTA(E54:G54)=0,"",E54+F54-G54)</x:f>
      </x:c>
      <x:c r="I54" s="28"/>
      <x:c r="J54" s="29" t="str">
        <x:f>IF(OR(H54="",I54=""),"",H54-I54)</x:f>
      </x:c>
      <x:c r="K54" s="26"/>
      <x:c r="L54" s="26" t="str">
        <x:f>IF(OR(H54="",K54=""),"",H54*K54)</x:f>
      </x:c>
      <x:c r="M54" s="26" t="str">
        <x:f>IF(OR(J54="",K54=""),"",J54*K54)</x:f>
      </x:c>
      <x:c r="N54" s="6"/>
    </x:row>
  </x:sheetData>
  <x:mergeCells>
    <x:mergeCell ref="A1:N1"/>
    <x:mergeCell ref="A2:N2"/>
  </x:mergeCells>
  <x:conditionalFormatting sqref="M5:M54">
    <x:cfRule type="expression" dxfId="0" priority="1">
      <x:formula>M5&gt;0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7" hidden="0" customWidth="1"/>
    <x:col min="4" max="4" width="14" hidden="0" customWidth="1"/>
    <x:col min="5" max="5" width="12" hidden="0" customWidth="1"/>
    <x:col min="6" max="6" width="16" hidden="0" customWidth="1"/>
    <x:col min="7" max="7" width="13" hidden="0" customWidth="1"/>
    <x:col min="8" max="8" width="17" hidden="0" customWidth="1"/>
    <x:col min="9" max="9" width="12" hidden="0" customWidth="1"/>
  </x:cols>
  <x:sheetData>
    <x:row r="1" ht="32" customHeight="1">
      <x:c r="A1" s="3" t="str">
        <x:v>Ordering</x:v>
      </x:c>
    </x:row>
    <x:row r="2" ht="32" customHeight="1">
      <x:c r="A2" s="8" t="str">
        <x:v>Suggested order = Par − current closing stock, never below zero.</x:v>
      </x:c>
    </x:row>
    <x:row r="4">
      <x:c r="A4" s="13" t="str">
        <x:v>Product ID</x:v>
      </x:c>
      <x:c r="B4" s="13" t="str">
        <x:v>Category</x:v>
      </x:c>
      <x:c r="C4" s="13" t="str">
        <x:v>Product</x:v>
      </x:c>
      <x:c r="D4" s="13" t="str">
        <x:v>Current Stock</x:v>
      </x:c>
      <x:c r="E4" s="13" t="str">
        <x:v>Par Level</x:v>
      </x:c>
      <x:c r="F4" s="13" t="str">
        <x:v>Suggested Order</x:v>
      </x:c>
      <x:c r="G4" s="13" t="str">
        <x:v>Unit Cost (£)</x:v>
      </x:c>
      <x:c r="H4" s="13" t="str">
        <x:v>Estimated Cost (£)</x:v>
      </x:c>
      <x:c r="I4" s="13" t="str">
        <x:v>Status</x:v>
      </x:c>
    </x:row>
    <x:row r="5">
      <x:c r="A5" t="str">
        <x:f>Stocktake!A5</x:f>
        <x:v>SP001</x:v>
      </x:c>
      <x:c r="B5" t="str">
        <x:f>Stocktake!B5</x:f>
        <x:v>Spirits</x:v>
      </x:c>
      <x:c r="C5" t="str">
        <x:f>Stocktake!C5</x:f>
        <x:v>House Vodka</x:v>
      </x:c>
      <x:c r="D5" t="n">
        <x:f>Stocktake!G5</x:f>
        <x:v>0</x:v>
      </x:c>
      <x:c r="E5" t="n">
        <x:f>IFERROR(INDEX(Products!$H$5:$H$200,MATCH(A5,Products!$A$5:$A$200,0)),"")</x:f>
        <x:v>8</x:v>
      </x:c>
      <x:c r="F5" t="str">
        <x:f>IF(OR(D5="",E5=""),"",MAX(0,E5-D5))</x:f>
      </x:c>
      <x:c r="G5" s="26" t="n">
        <x:f>Stocktake!K5</x:f>
        <x:v>18.5</x:v>
      </x:c>
      <x:c r="H5" s="26" t="str">
        <x:f>IF(OR(F5="",G5=""),"",F5*G5)</x:f>
      </x:c>
      <x:c r="I5" t="str">
        <x:f>IF(F5="","",IF(F5&gt;0,"ORDER","OK"))</x:f>
      </x:c>
    </x:row>
    <x:row r="6">
      <x:c r="A6" t="str">
        <x:f>Stocktake!A6</x:f>
        <x:v>SP002</x:v>
      </x:c>
      <x:c r="B6" t="str">
        <x:f>Stocktake!B6</x:f>
        <x:v>Spirits</x:v>
      </x:c>
      <x:c r="C6" t="str">
        <x:f>Stocktake!C6</x:f>
        <x:v>London Dry Gin</x:v>
      </x:c>
      <x:c r="D6" t="n">
        <x:f>Stocktake!G6</x:f>
        <x:v>0</x:v>
      </x:c>
      <x:c r="E6" t="n">
        <x:f>IFERROR(INDEX(Products!$H$5:$H$200,MATCH(A6,Products!$A$5:$A$200,0)),"")</x:f>
        <x:v>6</x:v>
      </x:c>
      <x:c r="F6" t="str">
        <x:f>IF(OR(D6="",E6=""),"",MAX(0,E6-D6))</x:f>
      </x:c>
      <x:c r="G6" s="26" t="n">
        <x:f>Stocktake!K6</x:f>
        <x:v>21</x:v>
      </x:c>
      <x:c r="H6" s="26" t="str">
        <x:f>IF(OR(F6="",G6=""),"",F6*G6)</x:f>
      </x:c>
      <x:c r="I6" t="str">
        <x:f>IF(F6="","",IF(F6&gt;0,"ORDER","OK"))</x:f>
      </x:c>
    </x:row>
    <x:row r="7">
      <x:c r="A7" t="str">
        <x:f>Stocktake!A7</x:f>
        <x:v>SP003</x:v>
      </x:c>
      <x:c r="B7" t="str">
        <x:f>Stocktake!B7</x:f>
        <x:v>Spirits</x:v>
      </x:c>
      <x:c r="C7" t="str">
        <x:f>Stocktake!C7</x:f>
        <x:v>Blanco Tequila</x:v>
      </x:c>
      <x:c r="D7" t="n">
        <x:f>Stocktake!G7</x:f>
        <x:v>0</x:v>
      </x:c>
      <x:c r="E7" t="n">
        <x:f>IFERROR(INDEX(Products!$H$5:$H$200,MATCH(A7,Products!$A$5:$A$200,0)),"")</x:f>
        <x:v>6</x:v>
      </x:c>
      <x:c r="F7" t="str">
        <x:f>IF(OR(D7="",E7=""),"",MAX(0,E7-D7))</x:f>
      </x:c>
      <x:c r="G7" s="26" t="n">
        <x:f>Stocktake!K7</x:f>
        <x:v>28</x:v>
      </x:c>
      <x:c r="H7" s="26" t="str">
        <x:f>IF(OR(F7="",G7=""),"",F7*G7)</x:f>
      </x:c>
      <x:c r="I7" t="str">
        <x:f>IF(F7="","",IF(F7&gt;0,"ORDER","OK"))</x:f>
      </x:c>
    </x:row>
    <x:row r="8">
      <x:c r="A8" t="str">
        <x:f>Stocktake!A8</x:f>
        <x:v>WI001</x:v>
      </x:c>
      <x:c r="B8" t="str">
        <x:f>Stocktake!B8</x:f>
        <x:v>Wine</x:v>
      </x:c>
      <x:c r="C8" t="str">
        <x:f>Stocktake!C8</x:f>
        <x:v>House White Wine</x:v>
      </x:c>
      <x:c r="D8" t="n">
        <x:f>Stocktake!G8</x:f>
        <x:v>0</x:v>
      </x:c>
      <x:c r="E8" t="n">
        <x:f>IFERROR(INDEX(Products!$H$5:$H$200,MATCH(A8,Products!$A$5:$A$200,0)),"")</x:f>
        <x:v>12</x:v>
      </x:c>
      <x:c r="F8" t="str">
        <x:f>IF(OR(D8="",E8=""),"",MAX(0,E8-D8))</x:f>
      </x:c>
      <x:c r="G8" s="26" t="n">
        <x:f>Stocktake!K8</x:f>
        <x:v>7.8</x:v>
      </x:c>
      <x:c r="H8" s="26" t="str">
        <x:f>IF(OR(F8="",G8=""),"",F8*G8)</x:f>
      </x:c>
      <x:c r="I8" t="str">
        <x:f>IF(F8="","",IF(F8&gt;0,"ORDER","OK"))</x:f>
      </x:c>
    </x:row>
    <x:row r="9">
      <x:c r="A9" t="str">
        <x:f>Stocktake!A9</x:f>
        <x:v>BE001</x:v>
      </x:c>
      <x:c r="B9" t="str">
        <x:f>Stocktake!B9</x:f>
        <x:v>Beer</x:v>
      </x:c>
      <x:c r="C9" t="str">
        <x:f>Stocktake!C9</x:f>
        <x:v>Premium Lager</x:v>
      </x:c>
      <x:c r="D9" t="n">
        <x:f>Stocktake!G9</x:f>
        <x:v>0</x:v>
      </x:c>
      <x:c r="E9" t="n">
        <x:f>IFERROR(INDEX(Products!$H$5:$H$200,MATCH(A9,Products!$A$5:$A$200,0)),"")</x:f>
        <x:v>8</x:v>
      </x:c>
      <x:c r="F9" t="str">
        <x:f>IF(OR(D9="",E9=""),"",MAX(0,E9-D9))</x:f>
      </x:c>
      <x:c r="G9" s="26" t="n">
        <x:f>Stocktake!K9</x:f>
        <x:v>24</x:v>
      </x:c>
      <x:c r="H9" s="26" t="str">
        <x:f>IF(OR(F9="",G9=""),"",F9*G9)</x:f>
      </x:c>
      <x:c r="I9" t="str">
        <x:f>IF(F9="","",IF(F9&gt;0,"ORDER","OK"))</x:f>
      </x:c>
    </x:row>
    <x:row r="10">
      <x:c r="A10" t="str">
        <x:f>Stocktake!A10</x:f>
        <x:v>MI001</x:v>
      </x:c>
      <x:c r="B10" t="str">
        <x:f>Stocktake!B10</x:f>
        <x:v>Mixers</x:v>
      </x:c>
      <x:c r="C10" t="str">
        <x:f>Stocktake!C10</x:f>
        <x:v>Tonic Water</x:v>
      </x:c>
      <x:c r="D10" t="n">
        <x:f>Stocktake!G10</x:f>
        <x:v>0</x:v>
      </x:c>
      <x:c r="E10" t="n">
        <x:f>IFERROR(INDEX(Products!$H$5:$H$200,MATCH(A10,Products!$A$5:$A$200,0)),"")</x:f>
        <x:v>5</x:v>
      </x:c>
      <x:c r="F10" t="str">
        <x:f>IF(OR(D10="",E10=""),"",MAX(0,E10-D10))</x:f>
      </x:c>
      <x:c r="G10" s="26" t="n">
        <x:f>Stocktake!K10</x:f>
        <x:v>14.5</x:v>
      </x:c>
      <x:c r="H10" s="26" t="str">
        <x:f>IF(OR(F10="",G10=""),"",F10*G10)</x:f>
      </x:c>
      <x:c r="I10" t="str">
        <x:f>IF(F10="","",IF(F10&gt;0,"ORDER","OK"))</x:f>
      </x:c>
    </x:row>
    <x:row r="11">
      <x:c r="A11" t="n">
        <x:f>Stocktake!A11</x:f>
        <x:v>0</x:v>
      </x:c>
      <x:c r="B11" t="n">
        <x:f>Stocktake!B11</x:f>
        <x:v>0</x:v>
      </x:c>
      <x:c r="C11" t="n">
        <x:f>Stocktake!C11</x:f>
        <x:v>0</x:v>
      </x:c>
      <x:c r="D11" t="n">
        <x:f>Stocktake!G11</x:f>
        <x:v>0</x:v>
      </x:c>
      <x:c r="E11" t="str">
        <x:f>IFERROR(INDEX(Products!$H$5:$H$200,MATCH(A11,Products!$A$5:$A$200,0)),"")</x:f>
      </x:c>
      <x:c r="F11" t="str">
        <x:f>IF(OR(D11="",E11=""),"",MAX(0,E11-D11))</x:f>
      </x:c>
      <x:c r="G11" s="26" t="n">
        <x:f>Stocktake!K11</x:f>
        <x:v>0</x:v>
      </x:c>
      <x:c r="H11" s="26" t="str">
        <x:f>IF(OR(F11="",G11=""),"",F11*G11)</x:f>
      </x:c>
      <x:c r="I11" t="str">
        <x:f>IF(F11="","",IF(F11&gt;0,"ORDER","OK"))</x:f>
      </x:c>
    </x:row>
    <x:row r="12">
      <x:c r="A12" t="n">
        <x:f>Stocktake!A12</x:f>
        <x:v>0</x:v>
      </x:c>
      <x:c r="B12" t="n">
        <x:f>Stocktake!B12</x:f>
        <x:v>0</x:v>
      </x:c>
      <x:c r="C12" t="n">
        <x:f>Stocktake!C12</x:f>
        <x:v>0</x:v>
      </x:c>
      <x:c r="D12" t="n">
        <x:f>Stocktake!G12</x:f>
        <x:v>0</x:v>
      </x:c>
      <x:c r="E12" t="str">
        <x:f>IFERROR(INDEX(Products!$H$5:$H$200,MATCH(A12,Products!$A$5:$A$200,0)),"")</x:f>
      </x:c>
      <x:c r="F12" t="str">
        <x:f>IF(OR(D12="",E12=""),"",MAX(0,E12-D12))</x:f>
      </x:c>
      <x:c r="G12" s="26" t="n">
        <x:f>Stocktake!K12</x:f>
        <x:v>0</x:v>
      </x:c>
      <x:c r="H12" s="26" t="str">
        <x:f>IF(OR(F12="",G12=""),"",F12*G12)</x:f>
      </x:c>
      <x:c r="I12" t="str">
        <x:f>IF(F12="","",IF(F12&gt;0,"ORDER","OK"))</x:f>
      </x:c>
    </x:row>
    <x:row r="13">
      <x:c r="A13" t="n">
        <x:f>Stocktake!A13</x:f>
        <x:v>0</x:v>
      </x:c>
      <x:c r="B13" t="n">
        <x:f>Stocktake!B13</x:f>
        <x:v>0</x:v>
      </x:c>
      <x:c r="C13" t="n">
        <x:f>Stocktake!C13</x:f>
        <x:v>0</x:v>
      </x:c>
      <x:c r="D13" t="n">
        <x:f>Stocktake!G13</x:f>
        <x:v>0</x:v>
      </x:c>
      <x:c r="E13" t="str">
        <x:f>IFERROR(INDEX(Products!$H$5:$H$200,MATCH(A13,Products!$A$5:$A$200,0)),"")</x:f>
      </x:c>
      <x:c r="F13" t="str">
        <x:f>IF(OR(D13="",E13=""),"",MAX(0,E13-D13))</x:f>
      </x:c>
      <x:c r="G13" s="26" t="n">
        <x:f>Stocktake!K13</x:f>
        <x:v>0</x:v>
      </x:c>
      <x:c r="H13" s="26" t="str">
        <x:f>IF(OR(F13="",G13=""),"",F13*G13)</x:f>
      </x:c>
      <x:c r="I13" t="str">
        <x:f>IF(F13="","",IF(F13&gt;0,"ORDER","OK"))</x:f>
      </x:c>
    </x:row>
    <x:row r="14">
      <x:c r="A14" t="n">
        <x:f>Stocktake!A14</x:f>
        <x:v>0</x:v>
      </x:c>
      <x:c r="B14" t="n">
        <x:f>Stocktake!B14</x:f>
        <x:v>0</x:v>
      </x:c>
      <x:c r="C14" t="n">
        <x:f>Stocktake!C14</x:f>
        <x:v>0</x:v>
      </x:c>
      <x:c r="D14" t="n">
        <x:f>Stocktake!G14</x:f>
        <x:v>0</x:v>
      </x:c>
      <x:c r="E14" t="str">
        <x:f>IFERROR(INDEX(Products!$H$5:$H$200,MATCH(A14,Products!$A$5:$A$200,0)),"")</x:f>
      </x:c>
      <x:c r="F14" t="str">
        <x:f>IF(OR(D14="",E14=""),"",MAX(0,E14-D14))</x:f>
      </x:c>
      <x:c r="G14" s="26" t="n">
        <x:f>Stocktake!K14</x:f>
        <x:v>0</x:v>
      </x:c>
      <x:c r="H14" s="26" t="str">
        <x:f>IF(OR(F14="",G14=""),"",F14*G14)</x:f>
      </x:c>
      <x:c r="I14" t="str">
        <x:f>IF(F14="","",IF(F14&gt;0,"ORDER","OK"))</x:f>
      </x:c>
    </x:row>
    <x:row r="15">
      <x:c r="A15" t="n">
        <x:f>Stocktake!A15</x:f>
        <x:v>0</x:v>
      </x:c>
      <x:c r="B15" t="n">
        <x:f>Stocktake!B15</x:f>
        <x:v>0</x:v>
      </x:c>
      <x:c r="C15" t="n">
        <x:f>Stocktake!C15</x:f>
        <x:v>0</x:v>
      </x:c>
      <x:c r="D15" t="n">
        <x:f>Stocktake!G15</x:f>
        <x:v>0</x:v>
      </x:c>
      <x:c r="E15" t="str">
        <x:f>IFERROR(INDEX(Products!$H$5:$H$200,MATCH(A15,Products!$A$5:$A$200,0)),"")</x:f>
      </x:c>
      <x:c r="F15" t="str">
        <x:f>IF(OR(D15="",E15=""),"",MAX(0,E15-D15))</x:f>
      </x:c>
      <x:c r="G15" s="26" t="n">
        <x:f>Stocktake!K15</x:f>
        <x:v>0</x:v>
      </x:c>
      <x:c r="H15" s="26" t="str">
        <x:f>IF(OR(F15="",G15=""),"",F15*G15)</x:f>
      </x:c>
      <x:c r="I15" t="str">
        <x:f>IF(F15="","",IF(F15&gt;0,"ORDER","OK"))</x:f>
      </x:c>
    </x:row>
    <x:row r="16">
      <x:c r="A16" t="n">
        <x:f>Stocktake!A16</x:f>
        <x:v>0</x:v>
      </x:c>
      <x:c r="B16" t="n">
        <x:f>Stocktake!B16</x:f>
        <x:v>0</x:v>
      </x:c>
      <x:c r="C16" t="n">
        <x:f>Stocktake!C16</x:f>
        <x:v>0</x:v>
      </x:c>
      <x:c r="D16" t="n">
        <x:f>Stocktake!G16</x:f>
        <x:v>0</x:v>
      </x:c>
      <x:c r="E16" t="str">
        <x:f>IFERROR(INDEX(Products!$H$5:$H$200,MATCH(A16,Products!$A$5:$A$200,0)),"")</x:f>
      </x:c>
      <x:c r="F16" t="str">
        <x:f>IF(OR(D16="",E16=""),"",MAX(0,E16-D16))</x:f>
      </x:c>
      <x:c r="G16" s="26" t="n">
        <x:f>Stocktake!K16</x:f>
        <x:v>0</x:v>
      </x:c>
      <x:c r="H16" s="26" t="str">
        <x:f>IF(OR(F16="",G16=""),"",F16*G16)</x:f>
      </x:c>
      <x:c r="I16" t="str">
        <x:f>IF(F16="","",IF(F16&gt;0,"ORDER","OK"))</x:f>
      </x:c>
    </x:row>
    <x:row r="17">
      <x:c r="A17" t="n">
        <x:f>Stocktake!A17</x:f>
        <x:v>0</x:v>
      </x:c>
      <x:c r="B17" t="n">
        <x:f>Stocktake!B17</x:f>
        <x:v>0</x:v>
      </x:c>
      <x:c r="C17" t="n">
        <x:f>Stocktake!C17</x:f>
        <x:v>0</x:v>
      </x:c>
      <x:c r="D17" t="n">
        <x:f>Stocktake!G17</x:f>
        <x:v>0</x:v>
      </x:c>
      <x:c r="E17" t="str">
        <x:f>IFERROR(INDEX(Products!$H$5:$H$200,MATCH(A17,Products!$A$5:$A$200,0)),"")</x:f>
      </x:c>
      <x:c r="F17" t="str">
        <x:f>IF(OR(D17="",E17=""),"",MAX(0,E17-D17))</x:f>
      </x:c>
      <x:c r="G17" s="26" t="n">
        <x:f>Stocktake!K17</x:f>
        <x:v>0</x:v>
      </x:c>
      <x:c r="H17" s="26" t="str">
        <x:f>IF(OR(F17="",G17=""),"",F17*G17)</x:f>
      </x:c>
      <x:c r="I17" t="str">
        <x:f>IF(F17="","",IF(F17&gt;0,"ORDER","OK"))</x:f>
      </x:c>
    </x:row>
    <x:row r="18">
      <x:c r="A18" t="n">
        <x:f>Stocktake!A18</x:f>
        <x:v>0</x:v>
      </x:c>
      <x:c r="B18" t="n">
        <x:f>Stocktake!B18</x:f>
        <x:v>0</x:v>
      </x:c>
      <x:c r="C18" t="n">
        <x:f>Stocktake!C18</x:f>
        <x:v>0</x:v>
      </x:c>
      <x:c r="D18" t="n">
        <x:f>Stocktake!G18</x:f>
        <x:v>0</x:v>
      </x:c>
      <x:c r="E18" t="str">
        <x:f>IFERROR(INDEX(Products!$H$5:$H$200,MATCH(A18,Products!$A$5:$A$200,0)),"")</x:f>
      </x:c>
      <x:c r="F18" t="str">
        <x:f>IF(OR(D18="",E18=""),"",MAX(0,E18-D18))</x:f>
      </x:c>
      <x:c r="G18" s="26" t="n">
        <x:f>Stocktake!K18</x:f>
        <x:v>0</x:v>
      </x:c>
      <x:c r="H18" s="26" t="str">
        <x:f>IF(OR(F18="",G18=""),"",F18*G18)</x:f>
      </x:c>
      <x:c r="I18" t="str">
        <x:f>IF(F18="","",IF(F18&gt;0,"ORDER","OK"))</x:f>
      </x:c>
    </x:row>
    <x:row r="19">
      <x:c r="A19" t="n">
        <x:f>Stocktake!A19</x:f>
        <x:v>0</x:v>
      </x:c>
      <x:c r="B19" t="n">
        <x:f>Stocktake!B19</x:f>
        <x:v>0</x:v>
      </x:c>
      <x:c r="C19" t="n">
        <x:f>Stocktake!C19</x:f>
        <x:v>0</x:v>
      </x:c>
      <x:c r="D19" t="n">
        <x:f>Stocktake!G19</x:f>
        <x:v>0</x:v>
      </x:c>
      <x:c r="E19" t="str">
        <x:f>IFERROR(INDEX(Products!$H$5:$H$200,MATCH(A19,Products!$A$5:$A$200,0)),"")</x:f>
      </x:c>
      <x:c r="F19" t="str">
        <x:f>IF(OR(D19="",E19=""),"",MAX(0,E19-D19))</x:f>
      </x:c>
      <x:c r="G19" s="26" t="n">
        <x:f>Stocktake!K19</x:f>
        <x:v>0</x:v>
      </x:c>
      <x:c r="H19" s="26" t="str">
        <x:f>IF(OR(F19="",G19=""),"",F19*G19)</x:f>
      </x:c>
      <x:c r="I19" t="str">
        <x:f>IF(F19="","",IF(F19&gt;0,"ORDER","OK"))</x:f>
      </x:c>
    </x:row>
    <x:row r="20">
      <x:c r="A20" t="n">
        <x:f>Stocktake!A20</x:f>
        <x:v>0</x:v>
      </x:c>
      <x:c r="B20" t="n">
        <x:f>Stocktake!B20</x:f>
        <x:v>0</x:v>
      </x:c>
      <x:c r="C20" t="n">
        <x:f>Stocktake!C20</x:f>
        <x:v>0</x:v>
      </x:c>
      <x:c r="D20" t="n">
        <x:f>Stocktake!G20</x:f>
        <x:v>0</x:v>
      </x:c>
      <x:c r="E20" t="str">
        <x:f>IFERROR(INDEX(Products!$H$5:$H$200,MATCH(A20,Products!$A$5:$A$200,0)),"")</x:f>
      </x:c>
      <x:c r="F20" t="str">
        <x:f>IF(OR(D20="",E20=""),"",MAX(0,E20-D20))</x:f>
      </x:c>
      <x:c r="G20" s="26" t="n">
        <x:f>Stocktake!K20</x:f>
        <x:v>0</x:v>
      </x:c>
      <x:c r="H20" s="26" t="str">
        <x:f>IF(OR(F20="",G20=""),"",F20*G20)</x:f>
      </x:c>
      <x:c r="I20" t="str">
        <x:f>IF(F20="","",IF(F20&gt;0,"ORDER","OK"))</x:f>
      </x:c>
    </x:row>
    <x:row r="21">
      <x:c r="A21" t="n">
        <x:f>Stocktake!A21</x:f>
        <x:v>0</x:v>
      </x:c>
      <x:c r="B21" t="n">
        <x:f>Stocktake!B21</x:f>
        <x:v>0</x:v>
      </x:c>
      <x:c r="C21" t="n">
        <x:f>Stocktake!C21</x:f>
        <x:v>0</x:v>
      </x:c>
      <x:c r="D21" t="n">
        <x:f>Stocktake!G21</x:f>
        <x:v>0</x:v>
      </x:c>
      <x:c r="E21" t="str">
        <x:f>IFERROR(INDEX(Products!$H$5:$H$200,MATCH(A21,Products!$A$5:$A$200,0)),"")</x:f>
      </x:c>
      <x:c r="F21" t="str">
        <x:f>IF(OR(D21="",E21=""),"",MAX(0,E21-D21))</x:f>
      </x:c>
      <x:c r="G21" s="26" t="n">
        <x:f>Stocktake!K21</x:f>
        <x:v>0</x:v>
      </x:c>
      <x:c r="H21" s="26" t="str">
        <x:f>IF(OR(F21="",G21=""),"",F21*G21)</x:f>
      </x:c>
      <x:c r="I21" t="str">
        <x:f>IF(F21="","",IF(F21&gt;0,"ORDER","OK"))</x:f>
      </x:c>
    </x:row>
    <x:row r="22">
      <x:c r="A22" t="n">
        <x:f>Stocktake!A22</x:f>
        <x:v>0</x:v>
      </x:c>
      <x:c r="B22" t="n">
        <x:f>Stocktake!B22</x:f>
        <x:v>0</x:v>
      </x:c>
      <x:c r="C22" t="n">
        <x:f>Stocktake!C22</x:f>
        <x:v>0</x:v>
      </x:c>
      <x:c r="D22" t="n">
        <x:f>Stocktake!G22</x:f>
        <x:v>0</x:v>
      </x:c>
      <x:c r="E22" t="str">
        <x:f>IFERROR(INDEX(Products!$H$5:$H$200,MATCH(A22,Products!$A$5:$A$200,0)),"")</x:f>
      </x:c>
      <x:c r="F22" t="str">
        <x:f>IF(OR(D22="",E22=""),"",MAX(0,E22-D22))</x:f>
      </x:c>
      <x:c r="G22" s="26" t="n">
        <x:f>Stocktake!K22</x:f>
        <x:v>0</x:v>
      </x:c>
      <x:c r="H22" s="26" t="str">
        <x:f>IF(OR(F22="",G22=""),"",F22*G22)</x:f>
      </x:c>
      <x:c r="I22" t="str">
        <x:f>IF(F22="","",IF(F22&gt;0,"ORDER","OK"))</x:f>
      </x:c>
    </x:row>
    <x:row r="23">
      <x:c r="A23" t="n">
        <x:f>Stocktake!A23</x:f>
        <x:v>0</x:v>
      </x:c>
      <x:c r="B23" t="n">
        <x:f>Stocktake!B23</x:f>
        <x:v>0</x:v>
      </x:c>
      <x:c r="C23" t="n">
        <x:f>Stocktake!C23</x:f>
        <x:v>0</x:v>
      </x:c>
      <x:c r="D23" t="n">
        <x:f>Stocktake!G23</x:f>
        <x:v>0</x:v>
      </x:c>
      <x:c r="E23" t="str">
        <x:f>IFERROR(INDEX(Products!$H$5:$H$200,MATCH(A23,Products!$A$5:$A$200,0)),"")</x:f>
      </x:c>
      <x:c r="F23" t="str">
        <x:f>IF(OR(D23="",E23=""),"",MAX(0,E23-D23))</x:f>
      </x:c>
      <x:c r="G23" s="26" t="n">
        <x:f>Stocktake!K23</x:f>
        <x:v>0</x:v>
      </x:c>
      <x:c r="H23" s="26" t="str">
        <x:f>IF(OR(F23="",G23=""),"",F23*G23)</x:f>
      </x:c>
      <x:c r="I23" t="str">
        <x:f>IF(F23="","",IF(F23&gt;0,"ORDER","OK"))</x:f>
      </x:c>
    </x:row>
    <x:row r="24">
      <x:c r="A24" t="n">
        <x:f>Stocktake!A24</x:f>
        <x:v>0</x:v>
      </x:c>
      <x:c r="B24" t="n">
        <x:f>Stocktake!B24</x:f>
        <x:v>0</x:v>
      </x:c>
      <x:c r="C24" t="n">
        <x:f>Stocktake!C24</x:f>
        <x:v>0</x:v>
      </x:c>
      <x:c r="D24" t="n">
        <x:f>Stocktake!G24</x:f>
        <x:v>0</x:v>
      </x:c>
      <x:c r="E24" t="str">
        <x:f>IFERROR(INDEX(Products!$H$5:$H$200,MATCH(A24,Products!$A$5:$A$200,0)),"")</x:f>
      </x:c>
      <x:c r="F24" t="str">
        <x:f>IF(OR(D24="",E24=""),"",MAX(0,E24-D24))</x:f>
      </x:c>
      <x:c r="G24" s="26" t="n">
        <x:f>Stocktake!K24</x:f>
        <x:v>0</x:v>
      </x:c>
      <x:c r="H24" s="26" t="str">
        <x:f>IF(OR(F24="",G24=""),"",F24*G24)</x:f>
      </x:c>
      <x:c r="I24" t="str">
        <x:f>IF(F24="","",IF(F24&gt;0,"ORDER","OK"))</x:f>
      </x:c>
    </x:row>
    <x:row r="25">
      <x:c r="A25" t="n">
        <x:f>Stocktake!A25</x:f>
        <x:v>0</x:v>
      </x:c>
      <x:c r="B25" t="n">
        <x:f>Stocktake!B25</x:f>
        <x:v>0</x:v>
      </x:c>
      <x:c r="C25" t="n">
        <x:f>Stocktake!C25</x:f>
        <x:v>0</x:v>
      </x:c>
      <x:c r="D25" t="n">
        <x:f>Stocktake!G25</x:f>
        <x:v>0</x:v>
      </x:c>
      <x:c r="E25" t="str">
        <x:f>IFERROR(INDEX(Products!$H$5:$H$200,MATCH(A25,Products!$A$5:$A$200,0)),"")</x:f>
      </x:c>
      <x:c r="F25" t="str">
        <x:f>IF(OR(D25="",E25=""),"",MAX(0,E25-D25))</x:f>
      </x:c>
      <x:c r="G25" s="26" t="n">
        <x:f>Stocktake!K25</x:f>
        <x:v>0</x:v>
      </x:c>
      <x:c r="H25" s="26" t="str">
        <x:f>IF(OR(F25="",G25=""),"",F25*G25)</x:f>
      </x:c>
      <x:c r="I25" t="str">
        <x:f>IF(F25="","",IF(F25&gt;0,"ORDER","OK"))</x:f>
      </x:c>
    </x:row>
    <x:row r="26">
      <x:c r="A26" t="n">
        <x:f>Stocktake!A26</x:f>
        <x:v>0</x:v>
      </x:c>
      <x:c r="B26" t="n">
        <x:f>Stocktake!B26</x:f>
        <x:v>0</x:v>
      </x:c>
      <x:c r="C26" t="n">
        <x:f>Stocktake!C26</x:f>
        <x:v>0</x:v>
      </x:c>
      <x:c r="D26" t="n">
        <x:f>Stocktake!G26</x:f>
        <x:v>0</x:v>
      </x:c>
      <x:c r="E26" t="str">
        <x:f>IFERROR(INDEX(Products!$H$5:$H$200,MATCH(A26,Products!$A$5:$A$200,0)),"")</x:f>
      </x:c>
      <x:c r="F26" t="str">
        <x:f>IF(OR(D26="",E26=""),"",MAX(0,E26-D26))</x:f>
      </x:c>
      <x:c r="G26" s="26" t="n">
        <x:f>Stocktake!K26</x:f>
        <x:v>0</x:v>
      </x:c>
      <x:c r="H26" s="26" t="str">
        <x:f>IF(OR(F26="",G26=""),"",F26*G26)</x:f>
      </x:c>
      <x:c r="I26" t="str">
        <x:f>IF(F26="","",IF(F26&gt;0,"ORDER","OK"))</x:f>
      </x:c>
    </x:row>
    <x:row r="27">
      <x:c r="A27" t="n">
        <x:f>Stocktake!A27</x:f>
        <x:v>0</x:v>
      </x:c>
      <x:c r="B27" t="n">
        <x:f>Stocktake!B27</x:f>
        <x:v>0</x:v>
      </x:c>
      <x:c r="C27" t="n">
        <x:f>Stocktake!C27</x:f>
        <x:v>0</x:v>
      </x:c>
      <x:c r="D27" t="n">
        <x:f>Stocktake!G27</x:f>
        <x:v>0</x:v>
      </x:c>
      <x:c r="E27" t="str">
        <x:f>IFERROR(INDEX(Products!$H$5:$H$200,MATCH(A27,Products!$A$5:$A$200,0)),"")</x:f>
      </x:c>
      <x:c r="F27" t="str">
        <x:f>IF(OR(D27="",E27=""),"",MAX(0,E27-D27))</x:f>
      </x:c>
      <x:c r="G27" s="26" t="n">
        <x:f>Stocktake!K27</x:f>
        <x:v>0</x:v>
      </x:c>
      <x:c r="H27" s="26" t="str">
        <x:f>IF(OR(F27="",G27=""),"",F27*G27)</x:f>
      </x:c>
      <x:c r="I27" t="str">
        <x:f>IF(F27="","",IF(F27&gt;0,"ORDER","OK"))</x:f>
      </x:c>
    </x:row>
    <x:row r="28">
      <x:c r="A28" t="n">
        <x:f>Stocktake!A28</x:f>
        <x:v>0</x:v>
      </x:c>
      <x:c r="B28" t="n">
        <x:f>Stocktake!B28</x:f>
        <x:v>0</x:v>
      </x:c>
      <x:c r="C28" t="n">
        <x:f>Stocktake!C28</x:f>
        <x:v>0</x:v>
      </x:c>
      <x:c r="D28" t="n">
        <x:f>Stocktake!G28</x:f>
        <x:v>0</x:v>
      </x:c>
      <x:c r="E28" t="str">
        <x:f>IFERROR(INDEX(Products!$H$5:$H$200,MATCH(A28,Products!$A$5:$A$200,0)),"")</x:f>
      </x:c>
      <x:c r="F28" t="str">
        <x:f>IF(OR(D28="",E28=""),"",MAX(0,E28-D28))</x:f>
      </x:c>
      <x:c r="G28" s="26" t="n">
        <x:f>Stocktake!K28</x:f>
        <x:v>0</x:v>
      </x:c>
      <x:c r="H28" s="26" t="str">
        <x:f>IF(OR(F28="",G28=""),"",F28*G28)</x:f>
      </x:c>
      <x:c r="I28" t="str">
        <x:f>IF(F28="","",IF(F28&gt;0,"ORDER","OK"))</x:f>
      </x:c>
    </x:row>
    <x:row r="29">
      <x:c r="A29" t="n">
        <x:f>Stocktake!A29</x:f>
        <x:v>0</x:v>
      </x:c>
      <x:c r="B29" t="n">
        <x:f>Stocktake!B29</x:f>
        <x:v>0</x:v>
      </x:c>
      <x:c r="C29" t="n">
        <x:f>Stocktake!C29</x:f>
        <x:v>0</x:v>
      </x:c>
      <x:c r="D29" t="n">
        <x:f>Stocktake!G29</x:f>
        <x:v>0</x:v>
      </x:c>
      <x:c r="E29" t="str">
        <x:f>IFERROR(INDEX(Products!$H$5:$H$200,MATCH(A29,Products!$A$5:$A$200,0)),"")</x:f>
      </x:c>
      <x:c r="F29" t="str">
        <x:f>IF(OR(D29="",E29=""),"",MAX(0,E29-D29))</x:f>
      </x:c>
      <x:c r="G29" s="26" t="n">
        <x:f>Stocktake!K29</x:f>
        <x:v>0</x:v>
      </x:c>
      <x:c r="H29" s="26" t="str">
        <x:f>IF(OR(F29="",G29=""),"",F29*G29)</x:f>
      </x:c>
      <x:c r="I29" t="str">
        <x:f>IF(F29="","",IF(F29&gt;0,"ORDER","OK"))</x:f>
      </x:c>
    </x:row>
    <x:row r="30">
      <x:c r="A30" t="n">
        <x:f>Stocktake!A30</x:f>
        <x:v>0</x:v>
      </x:c>
      <x:c r="B30" t="n">
        <x:f>Stocktake!B30</x:f>
        <x:v>0</x:v>
      </x:c>
      <x:c r="C30" t="n">
        <x:f>Stocktake!C30</x:f>
        <x:v>0</x:v>
      </x:c>
      <x:c r="D30" t="n">
        <x:f>Stocktake!G30</x:f>
        <x:v>0</x:v>
      </x:c>
      <x:c r="E30" t="str">
        <x:f>IFERROR(INDEX(Products!$H$5:$H$200,MATCH(A30,Products!$A$5:$A$200,0)),"")</x:f>
      </x:c>
      <x:c r="F30" t="str">
        <x:f>IF(OR(D30="",E30=""),"",MAX(0,E30-D30))</x:f>
      </x:c>
      <x:c r="G30" s="26" t="n">
        <x:f>Stocktake!K30</x:f>
        <x:v>0</x:v>
      </x:c>
      <x:c r="H30" s="26" t="str">
        <x:f>IF(OR(F30="",G30=""),"",F30*G30)</x:f>
      </x:c>
      <x:c r="I30" t="str">
        <x:f>IF(F30="","",IF(F30&gt;0,"ORDER","OK"))</x:f>
      </x:c>
    </x:row>
    <x:row r="31">
      <x:c r="A31" t="n">
        <x:f>Stocktake!A31</x:f>
        <x:v>0</x:v>
      </x:c>
      <x:c r="B31" t="n">
        <x:f>Stocktake!B31</x:f>
        <x:v>0</x:v>
      </x:c>
      <x:c r="C31" t="n">
        <x:f>Stocktake!C31</x:f>
        <x:v>0</x:v>
      </x:c>
      <x:c r="D31" t="n">
        <x:f>Stocktake!G31</x:f>
        <x:v>0</x:v>
      </x:c>
      <x:c r="E31" t="str">
        <x:f>IFERROR(INDEX(Products!$H$5:$H$200,MATCH(A31,Products!$A$5:$A$200,0)),"")</x:f>
      </x:c>
      <x:c r="F31" t="str">
        <x:f>IF(OR(D31="",E31=""),"",MAX(0,E31-D31))</x:f>
      </x:c>
      <x:c r="G31" s="26" t="n">
        <x:f>Stocktake!K31</x:f>
        <x:v>0</x:v>
      </x:c>
      <x:c r="H31" s="26" t="str">
        <x:f>IF(OR(F31="",G31=""),"",F31*G31)</x:f>
      </x:c>
      <x:c r="I31" t="str">
        <x:f>IF(F31="","",IF(F31&gt;0,"ORDER","OK"))</x:f>
      </x:c>
    </x:row>
    <x:row r="32">
      <x:c r="A32" t="n">
        <x:f>Stocktake!A32</x:f>
        <x:v>0</x:v>
      </x:c>
      <x:c r="B32" t="n">
        <x:f>Stocktake!B32</x:f>
        <x:v>0</x:v>
      </x:c>
      <x:c r="C32" t="n">
        <x:f>Stocktake!C32</x:f>
        <x:v>0</x:v>
      </x:c>
      <x:c r="D32" t="n">
        <x:f>Stocktake!G32</x:f>
        <x:v>0</x:v>
      </x:c>
      <x:c r="E32" t="str">
        <x:f>IFERROR(INDEX(Products!$H$5:$H$200,MATCH(A32,Products!$A$5:$A$200,0)),"")</x:f>
      </x:c>
      <x:c r="F32" t="str">
        <x:f>IF(OR(D32="",E32=""),"",MAX(0,E32-D32))</x:f>
      </x:c>
      <x:c r="G32" s="26" t="n">
        <x:f>Stocktake!K32</x:f>
        <x:v>0</x:v>
      </x:c>
      <x:c r="H32" s="26" t="str">
        <x:f>IF(OR(F32="",G32=""),"",F32*G32)</x:f>
      </x:c>
      <x:c r="I32" t="str">
        <x:f>IF(F32="","",IF(F32&gt;0,"ORDER","OK"))</x:f>
      </x:c>
    </x:row>
    <x:row r="33">
      <x:c r="A33" t="n">
        <x:f>Stocktake!A33</x:f>
        <x:v>0</x:v>
      </x:c>
      <x:c r="B33" t="n">
        <x:f>Stocktake!B33</x:f>
        <x:v>0</x:v>
      </x:c>
      <x:c r="C33" t="n">
        <x:f>Stocktake!C33</x:f>
        <x:v>0</x:v>
      </x:c>
      <x:c r="D33" t="n">
        <x:f>Stocktake!G33</x:f>
        <x:v>0</x:v>
      </x:c>
      <x:c r="E33" t="str">
        <x:f>IFERROR(INDEX(Products!$H$5:$H$200,MATCH(A33,Products!$A$5:$A$200,0)),"")</x:f>
      </x:c>
      <x:c r="F33" t="str">
        <x:f>IF(OR(D33="",E33=""),"",MAX(0,E33-D33))</x:f>
      </x:c>
      <x:c r="G33" s="26" t="n">
        <x:f>Stocktake!K33</x:f>
        <x:v>0</x:v>
      </x:c>
      <x:c r="H33" s="26" t="str">
        <x:f>IF(OR(F33="",G33=""),"",F33*G33)</x:f>
      </x:c>
      <x:c r="I33" t="str">
        <x:f>IF(F33="","",IF(F33&gt;0,"ORDER","OK"))</x:f>
      </x:c>
    </x:row>
    <x:row r="34">
      <x:c r="A34" t="n">
        <x:f>Stocktake!A34</x:f>
        <x:v>0</x:v>
      </x:c>
      <x:c r="B34" t="n">
        <x:f>Stocktake!B34</x:f>
        <x:v>0</x:v>
      </x:c>
      <x:c r="C34" t="n">
        <x:f>Stocktake!C34</x:f>
        <x:v>0</x:v>
      </x:c>
      <x:c r="D34" t="n">
        <x:f>Stocktake!G34</x:f>
        <x:v>0</x:v>
      </x:c>
      <x:c r="E34" t="str">
        <x:f>IFERROR(INDEX(Products!$H$5:$H$200,MATCH(A34,Products!$A$5:$A$200,0)),"")</x:f>
      </x:c>
      <x:c r="F34" t="str">
        <x:f>IF(OR(D34="",E34=""),"",MAX(0,E34-D34))</x:f>
      </x:c>
      <x:c r="G34" s="26" t="n">
        <x:f>Stocktake!K34</x:f>
        <x:v>0</x:v>
      </x:c>
      <x:c r="H34" s="26" t="str">
        <x:f>IF(OR(F34="",G34=""),"",F34*G34)</x:f>
      </x:c>
      <x:c r="I34" t="str">
        <x:f>IF(F34="","",IF(F34&gt;0,"ORDER","OK"))</x:f>
      </x:c>
    </x:row>
    <x:row r="35">
      <x:c r="A35" t="n">
        <x:f>Stocktake!A35</x:f>
        <x:v>0</x:v>
      </x:c>
      <x:c r="B35" t="n">
        <x:f>Stocktake!B35</x:f>
        <x:v>0</x:v>
      </x:c>
      <x:c r="C35" t="n">
        <x:f>Stocktake!C35</x:f>
        <x:v>0</x:v>
      </x:c>
      <x:c r="D35" t="n">
        <x:f>Stocktake!G35</x:f>
        <x:v>0</x:v>
      </x:c>
      <x:c r="E35" t="str">
        <x:f>IFERROR(INDEX(Products!$H$5:$H$200,MATCH(A35,Products!$A$5:$A$200,0)),"")</x:f>
      </x:c>
      <x:c r="F35" t="str">
        <x:f>IF(OR(D35="",E35=""),"",MAX(0,E35-D35))</x:f>
      </x:c>
      <x:c r="G35" s="26" t="n">
        <x:f>Stocktake!K35</x:f>
        <x:v>0</x:v>
      </x:c>
      <x:c r="H35" s="26" t="str">
        <x:f>IF(OR(F35="",G35=""),"",F35*G35)</x:f>
      </x:c>
      <x:c r="I35" t="str">
        <x:f>IF(F35="","",IF(F35&gt;0,"ORDER","OK"))</x:f>
      </x:c>
    </x:row>
    <x:row r="36">
      <x:c r="A36" t="n">
        <x:f>Stocktake!A36</x:f>
        <x:v>0</x:v>
      </x:c>
      <x:c r="B36" t="n">
        <x:f>Stocktake!B36</x:f>
        <x:v>0</x:v>
      </x:c>
      <x:c r="C36" t="n">
        <x:f>Stocktake!C36</x:f>
        <x:v>0</x:v>
      </x:c>
      <x:c r="D36" t="n">
        <x:f>Stocktake!G36</x:f>
        <x:v>0</x:v>
      </x:c>
      <x:c r="E36" t="str">
        <x:f>IFERROR(INDEX(Products!$H$5:$H$200,MATCH(A36,Products!$A$5:$A$200,0)),"")</x:f>
      </x:c>
      <x:c r="F36" t="str">
        <x:f>IF(OR(D36="",E36=""),"",MAX(0,E36-D36))</x:f>
      </x:c>
      <x:c r="G36" s="26" t="n">
        <x:f>Stocktake!K36</x:f>
        <x:v>0</x:v>
      </x:c>
      <x:c r="H36" s="26" t="str">
        <x:f>IF(OR(F36="",G36=""),"",F36*G36)</x:f>
      </x:c>
      <x:c r="I36" t="str">
        <x:f>IF(F36="","",IF(F36&gt;0,"ORDER","OK"))</x:f>
      </x:c>
    </x:row>
    <x:row r="37">
      <x:c r="A37" t="n">
        <x:f>Stocktake!A37</x:f>
        <x:v>0</x:v>
      </x:c>
      <x:c r="B37" t="n">
        <x:f>Stocktake!B37</x:f>
        <x:v>0</x:v>
      </x:c>
      <x:c r="C37" t="n">
        <x:f>Stocktake!C37</x:f>
        <x:v>0</x:v>
      </x:c>
      <x:c r="D37" t="n">
        <x:f>Stocktake!G37</x:f>
        <x:v>0</x:v>
      </x:c>
      <x:c r="E37" t="str">
        <x:f>IFERROR(INDEX(Products!$H$5:$H$200,MATCH(A37,Products!$A$5:$A$200,0)),"")</x:f>
      </x:c>
      <x:c r="F37" t="str">
        <x:f>IF(OR(D37="",E37=""),"",MAX(0,E37-D37))</x:f>
      </x:c>
      <x:c r="G37" s="26" t="n">
        <x:f>Stocktake!K37</x:f>
        <x:v>0</x:v>
      </x:c>
      <x:c r="H37" s="26" t="str">
        <x:f>IF(OR(F37="",G37=""),"",F37*G37)</x:f>
      </x:c>
      <x:c r="I37" t="str">
        <x:f>IF(F37="","",IF(F37&gt;0,"ORDER","OK"))</x:f>
      </x:c>
    </x:row>
    <x:row r="38">
      <x:c r="A38" t="n">
        <x:f>Stocktake!A38</x:f>
        <x:v>0</x:v>
      </x:c>
      <x:c r="B38" t="n">
        <x:f>Stocktake!B38</x:f>
        <x:v>0</x:v>
      </x:c>
      <x:c r="C38" t="n">
        <x:f>Stocktake!C38</x:f>
        <x:v>0</x:v>
      </x:c>
      <x:c r="D38" t="n">
        <x:f>Stocktake!G38</x:f>
        <x:v>0</x:v>
      </x:c>
      <x:c r="E38" t="str">
        <x:f>IFERROR(INDEX(Products!$H$5:$H$200,MATCH(A38,Products!$A$5:$A$200,0)),"")</x:f>
      </x:c>
      <x:c r="F38" t="str">
        <x:f>IF(OR(D38="",E38=""),"",MAX(0,E38-D38))</x:f>
      </x:c>
      <x:c r="G38" s="26" t="n">
        <x:f>Stocktake!K38</x:f>
        <x:v>0</x:v>
      </x:c>
      <x:c r="H38" s="26" t="str">
        <x:f>IF(OR(F38="",G38=""),"",F38*G38)</x:f>
      </x:c>
      <x:c r="I38" t="str">
        <x:f>IF(F38="","",IF(F38&gt;0,"ORDER","OK"))</x:f>
      </x:c>
    </x:row>
    <x:row r="39">
      <x:c r="A39" t="n">
        <x:f>Stocktake!A39</x:f>
        <x:v>0</x:v>
      </x:c>
      <x:c r="B39" t="n">
        <x:f>Stocktake!B39</x:f>
        <x:v>0</x:v>
      </x:c>
      <x:c r="C39" t="n">
        <x:f>Stocktake!C39</x:f>
        <x:v>0</x:v>
      </x:c>
      <x:c r="D39" t="n">
        <x:f>Stocktake!G39</x:f>
        <x:v>0</x:v>
      </x:c>
      <x:c r="E39" t="str">
        <x:f>IFERROR(INDEX(Products!$H$5:$H$200,MATCH(A39,Products!$A$5:$A$200,0)),"")</x:f>
      </x:c>
      <x:c r="F39" t="str">
        <x:f>IF(OR(D39="",E39=""),"",MAX(0,E39-D39))</x:f>
      </x:c>
      <x:c r="G39" s="26" t="n">
        <x:f>Stocktake!K39</x:f>
        <x:v>0</x:v>
      </x:c>
      <x:c r="H39" s="26" t="str">
        <x:f>IF(OR(F39="",G39=""),"",F39*G39)</x:f>
      </x:c>
      <x:c r="I39" t="str">
        <x:f>IF(F39="","",IF(F39&gt;0,"ORDER","OK"))</x:f>
      </x:c>
    </x:row>
    <x:row r="40">
      <x:c r="A40" t="n">
        <x:f>Stocktake!A40</x:f>
        <x:v>0</x:v>
      </x:c>
      <x:c r="B40" t="n">
        <x:f>Stocktake!B40</x:f>
        <x:v>0</x:v>
      </x:c>
      <x:c r="C40" t="n">
        <x:f>Stocktake!C40</x:f>
        <x:v>0</x:v>
      </x:c>
      <x:c r="D40" t="n">
        <x:f>Stocktake!G40</x:f>
        <x:v>0</x:v>
      </x:c>
      <x:c r="E40" t="str">
        <x:f>IFERROR(INDEX(Products!$H$5:$H$200,MATCH(A40,Products!$A$5:$A$200,0)),"")</x:f>
      </x:c>
      <x:c r="F40" t="str">
        <x:f>IF(OR(D40="",E40=""),"",MAX(0,E40-D40))</x:f>
      </x:c>
      <x:c r="G40" s="26" t="n">
        <x:f>Stocktake!K40</x:f>
        <x:v>0</x:v>
      </x:c>
      <x:c r="H40" s="26" t="str">
        <x:f>IF(OR(F40="",G40=""),"",F40*G40)</x:f>
      </x:c>
      <x:c r="I40" t="str">
        <x:f>IF(F40="","",IF(F40&gt;0,"ORDER","OK"))</x:f>
      </x:c>
    </x:row>
    <x:row r="41">
      <x:c r="A41" t="n">
        <x:f>Stocktake!A41</x:f>
        <x:v>0</x:v>
      </x:c>
      <x:c r="B41" t="n">
        <x:f>Stocktake!B41</x:f>
        <x:v>0</x:v>
      </x:c>
      <x:c r="C41" t="n">
        <x:f>Stocktake!C41</x:f>
        <x:v>0</x:v>
      </x:c>
      <x:c r="D41" t="n">
        <x:f>Stocktake!G41</x:f>
        <x:v>0</x:v>
      </x:c>
      <x:c r="E41" t="str">
        <x:f>IFERROR(INDEX(Products!$H$5:$H$200,MATCH(A41,Products!$A$5:$A$200,0)),"")</x:f>
      </x:c>
      <x:c r="F41" t="str">
        <x:f>IF(OR(D41="",E41=""),"",MAX(0,E41-D41))</x:f>
      </x:c>
      <x:c r="G41" s="26" t="n">
        <x:f>Stocktake!K41</x:f>
        <x:v>0</x:v>
      </x:c>
      <x:c r="H41" s="26" t="str">
        <x:f>IF(OR(F41="",G41=""),"",F41*G41)</x:f>
      </x:c>
      <x:c r="I41" t="str">
        <x:f>IF(F41="","",IF(F41&gt;0,"ORDER","OK"))</x:f>
      </x:c>
    </x:row>
    <x:row r="42">
      <x:c r="A42" t="n">
        <x:f>Stocktake!A42</x:f>
        <x:v>0</x:v>
      </x:c>
      <x:c r="B42" t="n">
        <x:f>Stocktake!B42</x:f>
        <x:v>0</x:v>
      </x:c>
      <x:c r="C42" t="n">
        <x:f>Stocktake!C42</x:f>
        <x:v>0</x:v>
      </x:c>
      <x:c r="D42" t="n">
        <x:f>Stocktake!G42</x:f>
        <x:v>0</x:v>
      </x:c>
      <x:c r="E42" t="str">
        <x:f>IFERROR(INDEX(Products!$H$5:$H$200,MATCH(A42,Products!$A$5:$A$200,0)),"")</x:f>
      </x:c>
      <x:c r="F42" t="str">
        <x:f>IF(OR(D42="",E42=""),"",MAX(0,E42-D42))</x:f>
      </x:c>
      <x:c r="G42" s="26" t="n">
        <x:f>Stocktake!K42</x:f>
        <x:v>0</x:v>
      </x:c>
      <x:c r="H42" s="26" t="str">
        <x:f>IF(OR(F42="",G42=""),"",F42*G42)</x:f>
      </x:c>
      <x:c r="I42" t="str">
        <x:f>IF(F42="","",IF(F42&gt;0,"ORDER","OK"))</x:f>
      </x:c>
    </x:row>
    <x:row r="43">
      <x:c r="A43" t="n">
        <x:f>Stocktake!A43</x:f>
        <x:v>0</x:v>
      </x:c>
      <x:c r="B43" t="n">
        <x:f>Stocktake!B43</x:f>
        <x:v>0</x:v>
      </x:c>
      <x:c r="C43" t="n">
        <x:f>Stocktake!C43</x:f>
        <x:v>0</x:v>
      </x:c>
      <x:c r="D43" t="n">
        <x:f>Stocktake!G43</x:f>
        <x:v>0</x:v>
      </x:c>
      <x:c r="E43" t="str">
        <x:f>IFERROR(INDEX(Products!$H$5:$H$200,MATCH(A43,Products!$A$5:$A$200,0)),"")</x:f>
      </x:c>
      <x:c r="F43" t="str">
        <x:f>IF(OR(D43="",E43=""),"",MAX(0,E43-D43))</x:f>
      </x:c>
      <x:c r="G43" s="26" t="n">
        <x:f>Stocktake!K43</x:f>
        <x:v>0</x:v>
      </x:c>
      <x:c r="H43" s="26" t="str">
        <x:f>IF(OR(F43="",G43=""),"",F43*G43)</x:f>
      </x:c>
      <x:c r="I43" t="str">
        <x:f>IF(F43="","",IF(F43&gt;0,"ORDER","OK"))</x:f>
      </x:c>
    </x:row>
    <x:row r="44">
      <x:c r="A44" t="n">
        <x:f>Stocktake!A44</x:f>
        <x:v>0</x:v>
      </x:c>
      <x:c r="B44" t="n">
        <x:f>Stocktake!B44</x:f>
        <x:v>0</x:v>
      </x:c>
      <x:c r="C44" t="n">
        <x:f>Stocktake!C44</x:f>
        <x:v>0</x:v>
      </x:c>
      <x:c r="D44" t="n">
        <x:f>Stocktake!G44</x:f>
        <x:v>0</x:v>
      </x:c>
      <x:c r="E44" t="str">
        <x:f>IFERROR(INDEX(Products!$H$5:$H$200,MATCH(A44,Products!$A$5:$A$200,0)),"")</x:f>
      </x:c>
      <x:c r="F44" t="str">
        <x:f>IF(OR(D44="",E44=""),"",MAX(0,E44-D44))</x:f>
      </x:c>
      <x:c r="G44" s="26" t="n">
        <x:f>Stocktake!K44</x:f>
        <x:v>0</x:v>
      </x:c>
      <x:c r="H44" s="26" t="str">
        <x:f>IF(OR(F44="",G44=""),"",F44*G44)</x:f>
      </x:c>
      <x:c r="I44" t="str">
        <x:f>IF(F44="","",IF(F44&gt;0,"ORDER","OK"))</x:f>
      </x:c>
    </x:row>
    <x:row r="45">
      <x:c r="A45" t="n">
        <x:f>Stocktake!A45</x:f>
        <x:v>0</x:v>
      </x:c>
      <x:c r="B45" t="n">
        <x:f>Stocktake!B45</x:f>
        <x:v>0</x:v>
      </x:c>
      <x:c r="C45" t="n">
        <x:f>Stocktake!C45</x:f>
        <x:v>0</x:v>
      </x:c>
      <x:c r="D45" t="n">
        <x:f>Stocktake!G45</x:f>
        <x:v>0</x:v>
      </x:c>
      <x:c r="E45" t="str">
        <x:f>IFERROR(INDEX(Products!$H$5:$H$200,MATCH(A45,Products!$A$5:$A$200,0)),"")</x:f>
      </x:c>
      <x:c r="F45" t="str">
        <x:f>IF(OR(D45="",E45=""),"",MAX(0,E45-D45))</x:f>
      </x:c>
      <x:c r="G45" s="26" t="n">
        <x:f>Stocktake!K45</x:f>
        <x:v>0</x:v>
      </x:c>
      <x:c r="H45" s="26" t="str">
        <x:f>IF(OR(F45="",G45=""),"",F45*G45)</x:f>
      </x:c>
      <x:c r="I45" t="str">
        <x:f>IF(F45="","",IF(F45&gt;0,"ORDER","OK"))</x:f>
      </x:c>
    </x:row>
    <x:row r="46">
      <x:c r="A46" t="n">
        <x:f>Stocktake!A46</x:f>
        <x:v>0</x:v>
      </x:c>
      <x:c r="B46" t="n">
        <x:f>Stocktake!B46</x:f>
        <x:v>0</x:v>
      </x:c>
      <x:c r="C46" t="n">
        <x:f>Stocktake!C46</x:f>
        <x:v>0</x:v>
      </x:c>
      <x:c r="D46" t="n">
        <x:f>Stocktake!G46</x:f>
        <x:v>0</x:v>
      </x:c>
      <x:c r="E46" t="str">
        <x:f>IFERROR(INDEX(Products!$H$5:$H$200,MATCH(A46,Products!$A$5:$A$200,0)),"")</x:f>
      </x:c>
      <x:c r="F46" t="str">
        <x:f>IF(OR(D46="",E46=""),"",MAX(0,E46-D46))</x:f>
      </x:c>
      <x:c r="G46" s="26" t="n">
        <x:f>Stocktake!K46</x:f>
        <x:v>0</x:v>
      </x:c>
      <x:c r="H46" s="26" t="str">
        <x:f>IF(OR(F46="",G46=""),"",F46*G46)</x:f>
      </x:c>
      <x:c r="I46" t="str">
        <x:f>IF(F46="","",IF(F46&gt;0,"ORDER","OK"))</x:f>
      </x:c>
    </x:row>
    <x:row r="47">
      <x:c r="A47" t="n">
        <x:f>Stocktake!A47</x:f>
        <x:v>0</x:v>
      </x:c>
      <x:c r="B47" t="n">
        <x:f>Stocktake!B47</x:f>
        <x:v>0</x:v>
      </x:c>
      <x:c r="C47" t="n">
        <x:f>Stocktake!C47</x:f>
        <x:v>0</x:v>
      </x:c>
      <x:c r="D47" t="n">
        <x:f>Stocktake!G47</x:f>
        <x:v>0</x:v>
      </x:c>
      <x:c r="E47" t="str">
        <x:f>IFERROR(INDEX(Products!$H$5:$H$200,MATCH(A47,Products!$A$5:$A$200,0)),"")</x:f>
      </x:c>
      <x:c r="F47" t="str">
        <x:f>IF(OR(D47="",E47=""),"",MAX(0,E47-D47))</x:f>
      </x:c>
      <x:c r="G47" s="26" t="n">
        <x:f>Stocktake!K47</x:f>
        <x:v>0</x:v>
      </x:c>
      <x:c r="H47" s="26" t="str">
        <x:f>IF(OR(F47="",G47=""),"",F47*G47)</x:f>
      </x:c>
      <x:c r="I47" t="str">
        <x:f>IF(F47="","",IF(F47&gt;0,"ORDER","OK"))</x:f>
      </x:c>
    </x:row>
    <x:row r="48">
      <x:c r="A48" t="n">
        <x:f>Stocktake!A48</x:f>
        <x:v>0</x:v>
      </x:c>
      <x:c r="B48" t="n">
        <x:f>Stocktake!B48</x:f>
        <x:v>0</x:v>
      </x:c>
      <x:c r="C48" t="n">
        <x:f>Stocktake!C48</x:f>
        <x:v>0</x:v>
      </x:c>
      <x:c r="D48" t="n">
        <x:f>Stocktake!G48</x:f>
        <x:v>0</x:v>
      </x:c>
      <x:c r="E48" t="str">
        <x:f>IFERROR(INDEX(Products!$H$5:$H$200,MATCH(A48,Products!$A$5:$A$200,0)),"")</x:f>
      </x:c>
      <x:c r="F48" t="str">
        <x:f>IF(OR(D48="",E48=""),"",MAX(0,E48-D48))</x:f>
      </x:c>
      <x:c r="G48" s="26" t="n">
        <x:f>Stocktake!K48</x:f>
        <x:v>0</x:v>
      </x:c>
      <x:c r="H48" s="26" t="str">
        <x:f>IF(OR(F48="",G48=""),"",F48*G48)</x:f>
      </x:c>
      <x:c r="I48" t="str">
        <x:f>IF(F48="","",IF(F48&gt;0,"ORDER","OK"))</x:f>
      </x:c>
    </x:row>
    <x:row r="49">
      <x:c r="A49" t="n">
        <x:f>Stocktake!A49</x:f>
        <x:v>0</x:v>
      </x:c>
      <x:c r="B49" t="n">
        <x:f>Stocktake!B49</x:f>
        <x:v>0</x:v>
      </x:c>
      <x:c r="C49" t="n">
        <x:f>Stocktake!C49</x:f>
        <x:v>0</x:v>
      </x:c>
      <x:c r="D49" t="n">
        <x:f>Stocktake!G49</x:f>
        <x:v>0</x:v>
      </x:c>
      <x:c r="E49" t="str">
        <x:f>IFERROR(INDEX(Products!$H$5:$H$200,MATCH(A49,Products!$A$5:$A$200,0)),"")</x:f>
      </x:c>
      <x:c r="F49" t="str">
        <x:f>IF(OR(D49="",E49=""),"",MAX(0,E49-D49))</x:f>
      </x:c>
      <x:c r="G49" s="26" t="n">
        <x:f>Stocktake!K49</x:f>
        <x:v>0</x:v>
      </x:c>
      <x:c r="H49" s="26" t="str">
        <x:f>IF(OR(F49="",G49=""),"",F49*G49)</x:f>
      </x:c>
      <x:c r="I49" t="str">
        <x:f>IF(F49="","",IF(F49&gt;0,"ORDER","OK"))</x:f>
      </x:c>
    </x:row>
    <x:row r="50">
      <x:c r="A50" t="n">
        <x:f>Stocktake!A50</x:f>
        <x:v>0</x:v>
      </x:c>
      <x:c r="B50" t="n">
        <x:f>Stocktake!B50</x:f>
        <x:v>0</x:v>
      </x:c>
      <x:c r="C50" t="n">
        <x:f>Stocktake!C50</x:f>
        <x:v>0</x:v>
      </x:c>
      <x:c r="D50" t="n">
        <x:f>Stocktake!G50</x:f>
        <x:v>0</x:v>
      </x:c>
      <x:c r="E50" t="str">
        <x:f>IFERROR(INDEX(Products!$H$5:$H$200,MATCH(A50,Products!$A$5:$A$200,0)),"")</x:f>
      </x:c>
      <x:c r="F50" t="str">
        <x:f>IF(OR(D50="",E50=""),"",MAX(0,E50-D50))</x:f>
      </x:c>
      <x:c r="G50" s="26" t="n">
        <x:f>Stocktake!K50</x:f>
        <x:v>0</x:v>
      </x:c>
      <x:c r="H50" s="26" t="str">
        <x:f>IF(OR(F50="",G50=""),"",F50*G50)</x:f>
      </x:c>
      <x:c r="I50" t="str">
        <x:f>IF(F50="","",IF(F50&gt;0,"ORDER","OK"))</x:f>
      </x:c>
    </x:row>
    <x:row r="51">
      <x:c r="A51" t="n">
        <x:f>Stocktake!A51</x:f>
        <x:v>0</x:v>
      </x:c>
      <x:c r="B51" t="n">
        <x:f>Stocktake!B51</x:f>
        <x:v>0</x:v>
      </x:c>
      <x:c r="C51" t="n">
        <x:f>Stocktake!C51</x:f>
        <x:v>0</x:v>
      </x:c>
      <x:c r="D51" t="n">
        <x:f>Stocktake!G51</x:f>
        <x:v>0</x:v>
      </x:c>
      <x:c r="E51" t="str">
        <x:f>IFERROR(INDEX(Products!$H$5:$H$200,MATCH(A51,Products!$A$5:$A$200,0)),"")</x:f>
      </x:c>
      <x:c r="F51" t="str">
        <x:f>IF(OR(D51="",E51=""),"",MAX(0,E51-D51))</x:f>
      </x:c>
      <x:c r="G51" s="26" t="n">
        <x:f>Stocktake!K51</x:f>
        <x:v>0</x:v>
      </x:c>
      <x:c r="H51" s="26" t="str">
        <x:f>IF(OR(F51="",G51=""),"",F51*G51)</x:f>
      </x:c>
      <x:c r="I51" t="str">
        <x:f>IF(F51="","",IF(F51&gt;0,"ORDER","OK"))</x:f>
      </x:c>
    </x:row>
    <x:row r="52">
      <x:c r="A52" t="n">
        <x:f>Stocktake!A52</x:f>
        <x:v>0</x:v>
      </x:c>
      <x:c r="B52" t="n">
        <x:f>Stocktake!B52</x:f>
        <x:v>0</x:v>
      </x:c>
      <x:c r="C52" t="n">
        <x:f>Stocktake!C52</x:f>
        <x:v>0</x:v>
      </x:c>
      <x:c r="D52" t="n">
        <x:f>Stocktake!G52</x:f>
        <x:v>0</x:v>
      </x:c>
      <x:c r="E52" t="str">
        <x:f>IFERROR(INDEX(Products!$H$5:$H$200,MATCH(A52,Products!$A$5:$A$200,0)),"")</x:f>
      </x:c>
      <x:c r="F52" t="str">
        <x:f>IF(OR(D52="",E52=""),"",MAX(0,E52-D52))</x:f>
      </x:c>
      <x:c r="G52" s="26" t="n">
        <x:f>Stocktake!K52</x:f>
        <x:v>0</x:v>
      </x:c>
      <x:c r="H52" s="26" t="str">
        <x:f>IF(OR(F52="",G52=""),"",F52*G52)</x:f>
      </x:c>
      <x:c r="I52" t="str">
        <x:f>IF(F52="","",IF(F52&gt;0,"ORDER","OK"))</x:f>
      </x:c>
    </x:row>
    <x:row r="53">
      <x:c r="A53" t="n">
        <x:f>Stocktake!A53</x:f>
        <x:v>0</x:v>
      </x:c>
      <x:c r="B53" t="n">
        <x:f>Stocktake!B53</x:f>
        <x:v>0</x:v>
      </x:c>
      <x:c r="C53" t="n">
        <x:f>Stocktake!C53</x:f>
        <x:v>0</x:v>
      </x:c>
      <x:c r="D53" t="n">
        <x:f>Stocktake!G53</x:f>
        <x:v>0</x:v>
      </x:c>
      <x:c r="E53" t="str">
        <x:f>IFERROR(INDEX(Products!$H$5:$H$200,MATCH(A53,Products!$A$5:$A$200,0)),"")</x:f>
      </x:c>
      <x:c r="F53" t="str">
        <x:f>IF(OR(D53="",E53=""),"",MAX(0,E53-D53))</x:f>
      </x:c>
      <x:c r="G53" s="26" t="n">
        <x:f>Stocktake!K53</x:f>
        <x:v>0</x:v>
      </x:c>
      <x:c r="H53" s="26" t="str">
        <x:f>IF(OR(F53="",G53=""),"",F53*G53)</x:f>
      </x:c>
      <x:c r="I53" t="str">
        <x:f>IF(F53="","",IF(F53&gt;0,"ORDER","OK"))</x:f>
      </x:c>
    </x:row>
    <x:row r="54">
      <x:c r="A54" t="n">
        <x:f>Stocktake!A54</x:f>
        <x:v>0</x:v>
      </x:c>
      <x:c r="B54" t="n">
        <x:f>Stocktake!B54</x:f>
        <x:v>0</x:v>
      </x:c>
      <x:c r="C54" t="n">
        <x:f>Stocktake!C54</x:f>
        <x:v>0</x:v>
      </x:c>
      <x:c r="D54" t="n">
        <x:f>Stocktake!G54</x:f>
        <x:v>0</x:v>
      </x:c>
      <x:c r="E54" t="str">
        <x:f>IFERROR(INDEX(Products!$H$5:$H$200,MATCH(A54,Products!$A$5:$A$200,0)),"")</x:f>
      </x:c>
      <x:c r="F54" t="str">
        <x:f>IF(OR(D54="",E54=""),"",MAX(0,E54-D54))</x:f>
      </x:c>
      <x:c r="G54" s="26" t="n">
        <x:f>Stocktake!K54</x:f>
        <x:v>0</x:v>
      </x:c>
      <x:c r="H54" s="26" t="str">
        <x:f>IF(OR(F54="",G54=""),"",F54*G54)</x:f>
      </x:c>
      <x:c r="I54" t="str">
        <x:f>IF(F54="","",IF(F54&gt;0,"ORDER","OK"))</x:f>
      </x:c>
    </x:row>
  </x:sheetData>
  <x:mergeCells>
    <x:mergeCell ref="A1:I1"/>
    <x:mergeCell ref="A2:I2"/>
  </x:mergeCells>
  <x:conditionalFormatting sqref="I5:I54">
    <x:cfRule type="expression" dxfId="1" priority="1">
      <x:formula>I5="ORDER"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20" hidden="0" customWidth="1"/>
  </x:cols>
  <x:sheetData>
    <x:row r="1" ht="32" customHeight="1">
      <x:c r="A1" s="3" t="str">
        <x:v>Inventory Summary</x:v>
      </x:c>
    </x:row>
    <x:row r="2" ht="32" customHeight="1">
      <x:c r="A2" s="8" t="str">
        <x:v>Management snapshot from the current Stocktake and Ordering sheets.</x:v>
      </x:c>
    </x:row>
    <x:row r="4">
      <x:c r="A4" s="13" t="str">
        <x:v>KPI</x:v>
      </x:c>
      <x:c r="B4" s="13" t="str">
        <x:v>Value</x:v>
      </x:c>
    </x:row>
    <x:row r="5">
      <x:c r="A5" t="str">
        <x:v>Closing inventory value</x:v>
      </x:c>
      <x:c r="B5" s="26" t="n">
        <x:f>SUMPRODUCT(Stocktake!G5:G54,Stocktake!K5:K54)</x:f>
        <x:v>0</x:v>
      </x:c>
    </x:row>
    <x:row r="6">
      <x:c r="A6" t="str">
        <x:v>Actual usage value</x:v>
      </x:c>
      <x:c r="B6" s="26" t="n">
        <x:f>SUM(Stocktake!L5:L54)</x:f>
        <x:v>0</x:v>
      </x:c>
    </x:row>
    <x:row r="7">
      <x:c r="A7" t="str">
        <x:v>Net variance value</x:v>
      </x:c>
      <x:c r="B7" s="26" t="n">
        <x:f>SUM(Stocktake!M5:M54)</x:f>
        <x:v>0</x:v>
      </x:c>
    </x:row>
    <x:row r="8">
      <x:c r="A8" t="str">
        <x:v>Items below par</x:v>
      </x:c>
      <x:c r="B8" t="n">
        <x:f>COUNTIF(Ordering!I5:I54,"ORDER")</x:f>
        <x:v>0</x:v>
      </x:c>
    </x:row>
    <x:row r="9">
      <x:c r="A9" t="str">
        <x:v>Products counted</x:v>
      </x:c>
      <x:c r="B9" t="n">
        <x:f>COUNT(Stocktake!G5:G54)</x:f>
        <x:v>0</x:v>
      </x:c>
    </x:row>
    <x:row r="11">
      <x:c r="A11" s="13" t="str">
        <x:v>Category</x:v>
      </x:c>
      <x:c r="B11" s="13" t="str">
        <x:v>Closing Value (£)</x:v>
      </x:c>
      <x:c r="C11" s="13" t="str">
        <x:v>Usage Value (£)</x:v>
      </x:c>
    </x:row>
    <x:row r="12">
      <x:c r="A12" t="str">
        <x:v>Spirits</x:v>
      </x:c>
      <x:c r="B12" s="26" t="n">
        <x:f>SUMPRODUCT((Stocktake!$B$5:$B$54=A12)*Stocktake!$G$5:$G$54*Stocktake!$K$5:$K$54)</x:f>
        <x:v>0</x:v>
      </x:c>
      <x:c r="C12" s="26" t="n">
        <x:f>SUMIF(Stocktake!$B$5:$B$54,A12,Stocktake!$L$5:$L$54)</x:f>
        <x:v>0</x:v>
      </x:c>
    </x:row>
    <x:row r="13">
      <x:c r="A13" t="str">
        <x:v>Wine</x:v>
      </x:c>
      <x:c r="B13" s="26" t="n">
        <x:f>SUMPRODUCT((Stocktake!$B$5:$B$54=A13)*Stocktake!$G$5:$G$54*Stocktake!$K$5:$K$54)</x:f>
        <x:v>0</x:v>
      </x:c>
      <x:c r="C13" s="26" t="n">
        <x:f>SUMIF(Stocktake!$B$5:$B$54,A13,Stocktake!$L$5:$L$54)</x:f>
        <x:v>0</x:v>
      </x:c>
    </x:row>
    <x:row r="14">
      <x:c r="A14" t="str">
        <x:v>Beer</x:v>
      </x:c>
      <x:c r="B14" s="26" t="n">
        <x:f>SUMPRODUCT((Stocktake!$B$5:$B$54=A14)*Stocktake!$G$5:$G$54*Stocktake!$K$5:$K$54)</x:f>
        <x:v>0</x:v>
      </x:c>
      <x:c r="C14" s="26" t="n">
        <x:f>SUMIF(Stocktake!$B$5:$B$54,A14,Stocktake!$L$5:$L$54)</x:f>
        <x:v>0</x:v>
      </x:c>
    </x:row>
    <x:row r="15">
      <x:c r="A15" t="str">
        <x:v>Cider</x:v>
      </x:c>
      <x:c r="B15" s="26" t="n">
        <x:f>SUMPRODUCT((Stocktake!$B$5:$B$54=A15)*Stocktake!$G$5:$G$54*Stocktake!$K$5:$K$54)</x:f>
        <x:v>0</x:v>
      </x:c>
      <x:c r="C15" s="26" t="n">
        <x:f>SUMIF(Stocktake!$B$5:$B$54,A15,Stocktake!$L$5:$L$54)</x:f>
        <x:v>0</x:v>
      </x:c>
    </x:row>
    <x:row r="16">
      <x:c r="A16" t="str">
        <x:v>Mixers</x:v>
      </x:c>
      <x:c r="B16" s="26" t="n">
        <x:f>SUMPRODUCT((Stocktake!$B$5:$B$54=A16)*Stocktake!$G$5:$G$54*Stocktake!$K$5:$K$54)</x:f>
        <x:v>0</x:v>
      </x:c>
      <x:c r="C16" s="26" t="n">
        <x:f>SUMIF(Stocktake!$B$5:$B$54,A16,Stocktake!$L$5:$L$54)</x:f>
        <x:v>0</x:v>
      </x:c>
    </x:row>
    <x:row r="17">
      <x:c r="A17" t="str">
        <x:v>Soft Drinks</x:v>
      </x:c>
      <x:c r="B17" s="26" t="n">
        <x:f>SUMPRODUCT((Stocktake!$B$5:$B$54=A17)*Stocktake!$G$5:$G$54*Stocktake!$K$5:$K$54)</x:f>
        <x:v>0</x:v>
      </x:c>
      <x:c r="C17" s="26" t="n">
        <x:f>SUMIF(Stocktake!$B$5:$B$54,A17,Stocktake!$L$5:$L$54)</x:f>
        <x:v>0</x:v>
      </x:c>
    </x:row>
    <x:row r="18">
      <x:c r="A18" t="str">
        <x:v>Juices</x:v>
      </x:c>
      <x:c r="B18" s="26" t="n">
        <x:f>SUMPRODUCT((Stocktake!$B$5:$B$54=A18)*Stocktake!$G$5:$G$54*Stocktake!$K$5:$K$54)</x:f>
        <x:v>0</x:v>
      </x:c>
      <x:c r="C18" s="26" t="n">
        <x:f>SUMIF(Stocktake!$B$5:$B$54,A18,Stocktake!$L$5:$L$54)</x:f>
        <x:v>0</x:v>
      </x:c>
    </x:row>
    <x:row r="19">
      <x:c r="A19" t="str">
        <x:v>Garnish</x:v>
      </x:c>
      <x:c r="B19" s="26" t="n">
        <x:f>SUMPRODUCT((Stocktake!$B$5:$B$54=A19)*Stocktake!$G$5:$G$54*Stocktake!$K$5:$K$54)</x:f>
        <x:v>0</x:v>
      </x:c>
      <x:c r="C19" s="26" t="n">
        <x:f>SUMIF(Stocktake!$B$5:$B$54,A19,Stocktake!$L$5:$L$54)</x:f>
        <x:v>0</x:v>
      </x:c>
    </x:row>
    <x:row r="20">
      <x:c r="A20" t="str">
        <x:v>Other</x:v>
      </x:c>
      <x:c r="B20" s="26" t="n">
        <x:f>SUMPRODUCT((Stocktake!$B$5:$B$54=A20)*Stocktake!$G$5:$G$54*Stocktake!$K$5:$K$54)</x:f>
        <x:v>0</x:v>
      </x:c>
      <x:c r="C20" s="26" t="n">
        <x:f>SUMIF(Stocktake!$B$5:$B$54,A20,Stocktake!$L$5:$L$54)</x:f>
        <x:v>0</x:v>
      </x:c>
    </x:row>
  </x:sheetData>
  <x:mergeCells>
    <x:mergeCell ref="A1:H1"/>
    <x:mergeCell ref="A2:H2"/>
  </x:mergeCells>
  <x:pageMargins left="0.7" right="0.7" top="0.75" bottom="0.75" header="0.3" footer="0.3"/>
</x:worksheet>
</file>